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ФХД (стр.1)" sheetId="1" r:id="rId1"/>
    <sheet name="ФХД (стр.2-3)" sheetId="2" r:id="rId2"/>
    <sheet name="ФХД (стр.4-5)" sheetId="3" r:id="rId3"/>
    <sheet name="Лист1" sheetId="4" r:id="rId4"/>
  </sheets>
  <definedNames>
    <definedName name="IS_DOCUMENT" localSheetId="0">'ФХД (стр.1)'!$A$24</definedName>
    <definedName name="IS_DOCUMENT" localSheetId="1">'ФХД (стр.2-3)'!$A$1</definedName>
    <definedName name="IS_DOCUMENT" localSheetId="2">'ФХД (стр.4-5)'!$A$77</definedName>
  </definedNames>
  <calcPr calcId="125725"/>
</workbook>
</file>

<file path=xl/calcChain.xml><?xml version="1.0" encoding="utf-8"?>
<calcChain xmlns="http://schemas.openxmlformats.org/spreadsheetml/2006/main">
  <c r="D16" i="4"/>
  <c r="D14"/>
  <c r="D10"/>
  <c r="DG5" i="3"/>
  <c r="DG7"/>
  <c r="DG8"/>
  <c r="DG9"/>
  <c r="DG10"/>
  <c r="DG11"/>
  <c r="DG12"/>
  <c r="DG13"/>
  <c r="DG14"/>
  <c r="DG15"/>
  <c r="DG16"/>
  <c r="DG17"/>
  <c r="DG18"/>
  <c r="DG19"/>
  <c r="DG20"/>
  <c r="DG21"/>
  <c r="DG23"/>
  <c r="DG24"/>
  <c r="DG25"/>
  <c r="DG26"/>
  <c r="DG27"/>
  <c r="DG28"/>
  <c r="DG29"/>
  <c r="DG30"/>
  <c r="DG31"/>
  <c r="DG32"/>
  <c r="DG33"/>
  <c r="DG34"/>
  <c r="DG35"/>
  <c r="DG36"/>
  <c r="DG37"/>
  <c r="DG38"/>
  <c r="DG39"/>
  <c r="DG40"/>
  <c r="DG41"/>
  <c r="DG42"/>
  <c r="DG43"/>
  <c r="DG44"/>
  <c r="DG45"/>
  <c r="DG46"/>
  <c r="DG47"/>
  <c r="DG48"/>
  <c r="DG49"/>
  <c r="DG50"/>
  <c r="DG51"/>
  <c r="DG52"/>
  <c r="DG53"/>
  <c r="DG54"/>
  <c r="DG55"/>
  <c r="DG56"/>
  <c r="DG57"/>
  <c r="DG58"/>
  <c r="DG59"/>
  <c r="DG60"/>
  <c r="DG61"/>
  <c r="DG62"/>
  <c r="DG63"/>
  <c r="DG64"/>
  <c r="DG65"/>
  <c r="DG66"/>
  <c r="DG67"/>
  <c r="DG68"/>
  <c r="DG69"/>
  <c r="DG70"/>
  <c r="DG71"/>
  <c r="DG72"/>
  <c r="DG73"/>
  <c r="DG74"/>
  <c r="DG75"/>
  <c r="EJ74"/>
  <c r="EJ68"/>
  <c r="EJ75"/>
  <c r="EJ24"/>
  <c r="DV67"/>
  <c r="EJ15"/>
  <c r="EX22"/>
  <c r="EJ22"/>
  <c r="DG6" l="1"/>
  <c r="EJ6"/>
</calcChain>
</file>

<file path=xl/sharedStrings.xml><?xml version="1.0" encoding="utf-8"?>
<sst xmlns="http://schemas.openxmlformats.org/spreadsheetml/2006/main" count="437" uniqueCount="180">
  <si>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</si>
  <si>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</si>
  <si>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</si>
  <si>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</si>
  <si>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</si>
  <si>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</si>
  <si>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</si>
  <si>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2015 год и плановый период 2016 и 2017 годов</t>
  </si>
  <si>
    <t>Наименование государственного</t>
  </si>
  <si>
    <t>бюджетного учреждения</t>
  </si>
  <si>
    <t>(подразделения)</t>
  </si>
  <si>
    <t>ИНН/КПП</t>
  </si>
  <si>
    <t>Единица измерения: руб.</t>
  </si>
  <si>
    <t>23</t>
  </si>
  <si>
    <t>Декабря</t>
  </si>
  <si>
    <t>2015</t>
  </si>
  <si>
    <t>Муниципальное дошкольное образовательное бюджетное учреждение "Центр развития ребенка - Детский сад № 105 "Умка" Городского округа "Город Якутск"</t>
  </si>
  <si>
    <t>1435124420/143501001</t>
  </si>
  <si>
    <t>КОДЫ</t>
  </si>
  <si>
    <t>Форма по КФД</t>
  </si>
  <si>
    <t>Дата</t>
  </si>
  <si>
    <t>по ОКПО</t>
  </si>
  <si>
    <t>по ОКЕИ</t>
  </si>
  <si>
    <t>383</t>
  </si>
  <si>
    <t>23.12.2015</t>
  </si>
  <si>
    <t>55670868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</si>
  <si>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</si>
  <si>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</si>
  <si>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</si>
  <si>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</si>
  <si>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</si>
  <si>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</si>
  <si>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</si>
  <si>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</si>
  <si>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</si>
  <si>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Управление образования Окружной администрации города Якутска</t>
  </si>
  <si>
    <t>677000, Республика Саха (Якутия), г. Якутск, пр-кт Ленина,15</t>
  </si>
  <si>
    <t>II. Показатели финансового состояния учреждения</t>
  </si>
  <si>
    <t>Наименование показателя</t>
  </si>
  <si>
    <t>Сумма</t>
  </si>
  <si>
    <t>III. Показатели по поступлениям и выплатам учреждения</t>
  </si>
  <si>
    <t>Код
по бюджетной классифика-ции операции
сектора госу-
дарственного управления</t>
  </si>
  <si>
    <t>Код субсидии</t>
  </si>
  <si>
    <t>Отраслевой код</t>
  </si>
  <si>
    <t>КВФО</t>
  </si>
  <si>
    <t>Всего 1-ый год планирования</t>
  </si>
  <si>
    <t>В том числе</t>
  </si>
  <si>
    <t>Всего 2-ой год планирования</t>
  </si>
  <si>
    <t>Всего 3-ий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</si>
  <si>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</si>
  <si>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</si>
  <si>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 возврата дебиторской задолженности прошлых лет</t>
  </si>
  <si>
    <t>Планируемый остаток средств на начало планируемого года</t>
  </si>
  <si>
    <t>130</t>
  </si>
  <si>
    <t>211</t>
  </si>
  <si>
    <t>00000000000000000</t>
  </si>
  <si>
    <t>2</t>
  </si>
  <si>
    <t>Поступления, всего</t>
  </si>
  <si>
    <t>000</t>
  </si>
  <si>
    <t>0</t>
  </si>
  <si>
    <t xml:space="preserve">    Затраты на организацию мероприятий (в том числе разовых), проводимых в рамках муниципальной программы, не включаемые в МЗ</t>
  </si>
  <si>
    <t>180</t>
  </si>
  <si>
    <t>530</t>
  </si>
  <si>
    <t>5</t>
  </si>
  <si>
    <t xml:space="preserve">        Затраты на организацию мероприятий (в том числе разовых), проводимых в рамках муниципальной программы, не включаемые в МЗ за счет средств местного бюджета</t>
  </si>
  <si>
    <t>531</t>
  </si>
  <si>
    <t xml:space="preserve">    Затраты на осуществление капитального ремонта и приобретение основных средств, не включаемые в нормативные затраты, связанные с выполнением МЗ</t>
  </si>
  <si>
    <t>510</t>
  </si>
  <si>
    <t xml:space="preserve">        Затраты на осуществление капитального ремонта и приобретение основных средств, не включаемые в нормативные затраты, связанные с выполнением МЗ из местного бюджета</t>
  </si>
  <si>
    <t>511</t>
  </si>
  <si>
    <t xml:space="preserve">    Иные затраты, не включаемые в нормативные затраты, связанные с выполнением МЗ, а также не относящиеся к бюджетным инвестициям и публичным обязательствам перед физическим лицом, подлежащим исполнению в денежной форме</t>
  </si>
  <si>
    <t>560</t>
  </si>
  <si>
    <t xml:space="preserve">        Иные затраты, не включаемые в нормативные затраты, связанные с выполнением МЗ, а также не относящиеся к бюджетным инвестициям и публичным обязательствам перед физическим лицом, подлежащим исполнению в денежной форме из государственного бюджета</t>
  </si>
  <si>
    <t>562</t>
  </si>
  <si>
    <t xml:space="preserve">    Приносящая доход деятельность (собственные доходы учреждения)</t>
  </si>
  <si>
    <t>210</t>
  </si>
  <si>
    <t xml:space="preserve">        Родительская плата</t>
  </si>
  <si>
    <t xml:space="preserve">    Субсидии на выполнение государственного (муниципального) задания</t>
  </si>
  <si>
    <t>400</t>
  </si>
  <si>
    <t>4</t>
  </si>
  <si>
    <t xml:space="preserve">        Субсидия на выполнение муниципального задания из вышестоящих бюджетов (дотация)</t>
  </si>
  <si>
    <t>414</t>
  </si>
  <si>
    <t xml:space="preserve">        Субсидия на выполнение муниципального задания из вышестоящих бюджетов (субсидия)</t>
  </si>
  <si>
    <t>413</t>
  </si>
  <si>
    <t xml:space="preserve">        Субсидия на выполнение муниципального задания из гос бюджета</t>
  </si>
  <si>
    <t>412</t>
  </si>
  <si>
    <t xml:space="preserve">        Субсидия на выполнение муниципального задания из местного бюджета</t>
  </si>
  <si>
    <t>411</t>
  </si>
  <si>
    <t>Выплаты, всего</t>
  </si>
  <si>
    <t xml:space="preserve">        Приобретение прочих материальных запасов</t>
  </si>
  <si>
    <t>340</t>
  </si>
  <si>
    <t>00000000000001123</t>
  </si>
  <si>
    <t>225</t>
  </si>
  <si>
    <t>00000000000001105</t>
  </si>
  <si>
    <t xml:space="preserve">    Оплата работ, услуг, всего</t>
  </si>
  <si>
    <t>220</t>
  </si>
  <si>
    <t>410</t>
  </si>
  <si>
    <t xml:space="preserve">        Коммунальные услуги</t>
  </si>
  <si>
    <t>223</t>
  </si>
  <si>
    <t xml:space="preserve">            Водоснабжение</t>
  </si>
  <si>
    <t>00000000000001110</t>
  </si>
  <si>
    <t xml:space="preserve">            Канализация</t>
  </si>
  <si>
    <t>00000000000001126</t>
  </si>
  <si>
    <t xml:space="preserve">            Освещение</t>
  </si>
  <si>
    <t>00000000000001109</t>
  </si>
  <si>
    <t xml:space="preserve">            Отопление</t>
  </si>
  <si>
    <t>00000000000001107</t>
  </si>
  <si>
    <t xml:space="preserve">        Прочие работы, услуги</t>
  </si>
  <si>
    <t>226</t>
  </si>
  <si>
    <t xml:space="preserve">            Иные работы и услуги</t>
  </si>
  <si>
    <t>00000000000001140</t>
  </si>
  <si>
    <t xml:space="preserve">            Оплата проживания в служебных командировках</t>
  </si>
  <si>
    <t>00000000000001104</t>
  </si>
  <si>
    <t xml:space="preserve">            Плата за обучение на курсах повышения квалификации</t>
  </si>
  <si>
    <t>00000000000001139</t>
  </si>
  <si>
    <t xml:space="preserve">            Подписка на периодические и справочные издания</t>
  </si>
  <si>
    <t>00000000000001137</t>
  </si>
  <si>
    <t xml:space="preserve">            Услуги в области информационных технологий</t>
  </si>
  <si>
    <t>00000000000001136</t>
  </si>
  <si>
    <t xml:space="preserve">            Услуги вневедомственной охраны</t>
  </si>
  <si>
    <t>00000000000001134</t>
  </si>
  <si>
    <t xml:space="preserve">            Установка, наладка, монтаж АПС и др. монтажные работы</t>
  </si>
  <si>
    <t>00000000000001133</t>
  </si>
  <si>
    <t xml:space="preserve">        Работы, услуги по содержанию имущества</t>
  </si>
  <si>
    <t xml:space="preserve">            Противопожарные мероприятия</t>
  </si>
  <si>
    <t>00000000000001106</t>
  </si>
  <si>
    <t xml:space="preserve">            Прочие расходы по содержанию имущества</t>
  </si>
  <si>
    <t>00000000000001129</t>
  </si>
  <si>
    <t xml:space="preserve">            Содержание в чистоте помещений</t>
  </si>
  <si>
    <t>00000000000001111</t>
  </si>
  <si>
    <t xml:space="preserve">            Текущий ремонт</t>
  </si>
  <si>
    <t xml:space="preserve">        Транспортные услуги</t>
  </si>
  <si>
    <t>222</t>
  </si>
  <si>
    <t xml:space="preserve">            Оплата проезда в служебную командировку</t>
  </si>
  <si>
    <t xml:space="preserve">        Услуги связи</t>
  </si>
  <si>
    <t>221</t>
  </si>
  <si>
    <t xml:space="preserve">    Оплата труда и начисления на выплаты по оплате труда, всего</t>
  </si>
  <si>
    <t xml:space="preserve">        Заработная плата</t>
  </si>
  <si>
    <t xml:space="preserve">        Начисления на выплаты по оплате труда</t>
  </si>
  <si>
    <t>213</t>
  </si>
  <si>
    <t xml:space="preserve">        Прочие выплаты</t>
  </si>
  <si>
    <t>212</t>
  </si>
  <si>
    <t xml:space="preserve">            Проезд в отпуск</t>
  </si>
  <si>
    <t>00000000000001101</t>
  </si>
  <si>
    <t xml:space="preserve">    Поступление нефинансовых активов, всего</t>
  </si>
  <si>
    <t>300</t>
  </si>
  <si>
    <t xml:space="preserve">        Увеличение стоимости материальных запасов</t>
  </si>
  <si>
    <t xml:space="preserve">            Продукты питания</t>
  </si>
  <si>
    <t>00000000000001120</t>
  </si>
  <si>
    <t xml:space="preserve">            Котельно-печное топливо</t>
  </si>
  <si>
    <t>00000000000001122</t>
  </si>
  <si>
    <t xml:space="preserve">            Медикаменты и перевязочные средства</t>
  </si>
  <si>
    <t>00000000000001119</t>
  </si>
  <si>
    <t xml:space="preserve">            Мягкий инвентарь</t>
  </si>
  <si>
    <t>00000000000001117</t>
  </si>
  <si>
    <t xml:space="preserve">            Прочие материальные запасы</t>
  </si>
  <si>
    <t xml:space="preserve">            Строительные материалы</t>
  </si>
  <si>
    <t>00000000000001112</t>
  </si>
  <si>
    <t xml:space="preserve">        Увеличение стоимости основных средств</t>
  </si>
  <si>
    <t>310</t>
  </si>
  <si>
    <t>00000000000001116</t>
  </si>
  <si>
    <t xml:space="preserve">    Прочие расходы</t>
  </si>
  <si>
    <t>290</t>
  </si>
  <si>
    <t xml:space="preserve">        Уплата налогов (включаемых в состав расходов), госпошлин и сборов, разного рода платежей в бюджеты всех уровней</t>
  </si>
  <si>
    <t>00000000000001143</t>
  </si>
  <si>
    <t>Текущий и капитальный ремонт зданий и сооружений</t>
  </si>
  <si>
    <t>оплочено</t>
  </si>
  <si>
    <t>остаток</t>
  </si>
  <si>
    <t>статья</t>
  </si>
  <si>
    <t>код</t>
  </si>
  <si>
    <t>кфо</t>
  </si>
  <si>
    <t>сумма остатка</t>
  </si>
  <si>
    <t>340.1120</t>
  </si>
  <si>
    <t>того:</t>
  </si>
  <si>
    <t>226.1140</t>
  </si>
  <si>
    <t>226.1136</t>
  </si>
  <si>
    <t>226.1134</t>
  </si>
  <si>
    <t>225.1129</t>
  </si>
  <si>
    <t>итого:</t>
  </si>
  <si>
    <t>всего: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</si>
</sst>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top"/>
    </xf>
    <xf numFmtId="49" fontId="1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49" fontId="4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wrapText="1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justify"/>
    </xf>
    <xf numFmtId="49" fontId="1" fillId="0" borderId="2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</xf>
    <xf numFmtId="49" fontId="4" fillId="0" borderId="1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top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4" fontId="5" fillId="0" borderId="2" xfId="0" applyNumberFormat="1" applyFont="1" applyBorder="1" applyAlignment="1" applyProtection="1">
      <alignment horizontal="right" vertical="top"/>
    </xf>
    <xf numFmtId="4" fontId="5" fillId="0" borderId="3" xfId="0" applyNumberFormat="1" applyFont="1" applyBorder="1" applyAlignment="1" applyProtection="1">
      <alignment horizontal="right" vertical="top"/>
    </xf>
    <xf numFmtId="4" fontId="5" fillId="0" borderId="4" xfId="0" applyNumberFormat="1" applyFont="1" applyBorder="1" applyAlignment="1" applyProtection="1">
      <alignment horizontal="right" vertical="top"/>
    </xf>
    <xf numFmtId="4" fontId="6" fillId="0" borderId="2" xfId="0" applyNumberFormat="1" applyFont="1" applyBorder="1" applyAlignment="1" applyProtection="1">
      <alignment horizontal="right" vertical="top"/>
    </xf>
    <xf numFmtId="4" fontId="6" fillId="0" borderId="3" xfId="0" applyNumberFormat="1" applyFont="1" applyBorder="1" applyAlignment="1" applyProtection="1">
      <alignment horizontal="right" vertical="top"/>
    </xf>
    <xf numFmtId="4" fontId="6" fillId="0" borderId="4" xfId="0" applyNumberFormat="1" applyFont="1" applyBorder="1" applyAlignment="1" applyProtection="1">
      <alignment horizontal="right" vertical="top"/>
    </xf>
    <xf numFmtId="49" fontId="5" fillId="0" borderId="3" xfId="0" applyNumberFormat="1" applyFont="1" applyBorder="1" applyAlignment="1" applyProtection="1">
      <alignment horizontal="left" vertical="top" wrapText="1"/>
    </xf>
    <xf numFmtId="49" fontId="5" fillId="0" borderId="4" xfId="0" applyNumberFormat="1" applyFont="1" applyBorder="1" applyAlignment="1" applyProtection="1">
      <alignment horizontal="left" vertical="top" wrapText="1"/>
    </xf>
    <xf numFmtId="49" fontId="5" fillId="0" borderId="2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4" xfId="0" applyNumberFormat="1" applyFont="1" applyBorder="1" applyAlignment="1" applyProtection="1">
      <alignment horizontal="center" vertical="top" wrapText="1"/>
    </xf>
    <xf numFmtId="4" fontId="7" fillId="0" borderId="2" xfId="0" applyNumberFormat="1" applyFont="1" applyBorder="1" applyAlignment="1" applyProtection="1">
      <alignment horizontal="right" vertical="top"/>
    </xf>
    <xf numFmtId="4" fontId="6" fillId="0" borderId="2" xfId="0" applyNumberFormat="1" applyFont="1" applyBorder="1" applyAlignment="1" applyProtection="1">
      <alignment horizontal="center" vertical="top"/>
    </xf>
    <xf numFmtId="4" fontId="6" fillId="0" borderId="3" xfId="0" applyNumberFormat="1" applyFont="1" applyBorder="1" applyAlignment="1" applyProtection="1">
      <alignment horizontal="center" vertical="top"/>
    </xf>
    <xf numFmtId="4" fontId="6" fillId="0" borderId="4" xfId="0" applyNumberFormat="1" applyFont="1" applyBorder="1" applyAlignment="1" applyProtection="1">
      <alignment horizontal="center" vertical="top"/>
    </xf>
    <xf numFmtId="49" fontId="5" fillId="0" borderId="1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8"/>
  <sheetViews>
    <sheetView workbookViewId="0"/>
  </sheetViews>
  <sheetFormatPr defaultRowHeight="15" customHeight="1"/>
  <cols>
    <col min="1" max="239" width="0.85546875" customWidth="1"/>
  </cols>
  <sheetData>
    <row r="1" spans="1:239" ht="12.75"/>
    <row r="2" spans="1:239">
      <c r="GF2" s="31" t="s">
        <v>0</v>
      </c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</row>
    <row r="3" spans="1:239"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</row>
    <row r="4" spans="1:239" ht="12.75">
      <c r="GF4" s="33" t="s">
        <v>1</v>
      </c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</row>
    <row r="5" spans="1:239"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</row>
    <row r="6" spans="1:239" ht="12.75">
      <c r="GF6" s="34" t="s">
        <v>2</v>
      </c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HB6" s="34" t="s">
        <v>3</v>
      </c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</row>
    <row r="7" spans="1:239">
      <c r="GN7" s="2" t="s">
        <v>4</v>
      </c>
      <c r="GO7" s="45"/>
      <c r="GP7" s="45"/>
      <c r="GQ7" s="45"/>
      <c r="GR7" s="45"/>
      <c r="GS7" s="1" t="s">
        <v>4</v>
      </c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3">
        <v>20</v>
      </c>
      <c r="HO7" s="43"/>
      <c r="HP7" s="43"/>
      <c r="HQ7" s="43"/>
      <c r="HR7" s="44"/>
      <c r="HS7" s="44"/>
      <c r="HT7" s="44"/>
      <c r="HU7" s="44"/>
      <c r="HV7" s="1" t="s">
        <v>5</v>
      </c>
    </row>
    <row r="8" spans="1:239">
      <c r="HZ8" s="3"/>
    </row>
    <row r="9" spans="1:239" ht="16.5" customHeight="1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</row>
    <row r="10" spans="1:239" ht="16.5" customHeight="1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</row>
    <row r="11" spans="1:239" ht="4.5" customHeight="1"/>
    <row r="12" spans="1:239"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HP12" s="49" t="s">
        <v>18</v>
      </c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</row>
    <row r="13" spans="1:239">
      <c r="CM13" s="2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HN13" s="2" t="s">
        <v>19</v>
      </c>
      <c r="HP13" s="46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8"/>
    </row>
    <row r="14" spans="1:239">
      <c r="AJ14" s="6"/>
      <c r="AK14" s="7"/>
      <c r="AL14" s="8"/>
      <c r="AM14" s="8"/>
      <c r="AN14" s="8"/>
      <c r="AO14" s="8"/>
      <c r="AP14" s="6"/>
      <c r="AQ14" s="6"/>
      <c r="AR14" s="6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G14" s="7" t="s">
        <v>4</v>
      </c>
      <c r="BH14" s="39" t="s">
        <v>13</v>
      </c>
      <c r="BI14" s="39"/>
      <c r="BJ14" s="39"/>
      <c r="BK14" s="39"/>
      <c r="BL14" s="6" t="s">
        <v>4</v>
      </c>
      <c r="BM14" s="6"/>
      <c r="BN14" s="6"/>
      <c r="BO14" s="39" t="s">
        <v>14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6"/>
      <c r="CH14" s="37" t="s">
        <v>15</v>
      </c>
      <c r="CI14" s="37"/>
      <c r="CJ14" s="37"/>
      <c r="CK14" s="37"/>
      <c r="CL14" s="37"/>
      <c r="CM14" s="37"/>
      <c r="CN14" s="37"/>
      <c r="CO14" s="6" t="s">
        <v>5</v>
      </c>
      <c r="CP14" s="6"/>
      <c r="CQ14" s="6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GZ14" s="4"/>
      <c r="HN14" s="2" t="s">
        <v>20</v>
      </c>
      <c r="HP14" s="46" t="s">
        <v>24</v>
      </c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8"/>
    </row>
    <row r="15" spans="1:239">
      <c r="BF15" s="1"/>
      <c r="BG15" s="7"/>
      <c r="BH15" s="8"/>
      <c r="BI15" s="8"/>
      <c r="BJ15" s="8"/>
      <c r="BK15" s="8"/>
      <c r="BL15" s="6"/>
      <c r="BM15" s="6"/>
      <c r="BN15" s="6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6"/>
      <c r="CH15" s="6"/>
      <c r="CI15" s="6"/>
      <c r="CJ15" s="6"/>
      <c r="CK15" s="8"/>
      <c r="CL15" s="8"/>
      <c r="CM15" s="8"/>
      <c r="CN15" s="8"/>
      <c r="CO15" s="6"/>
      <c r="CP15" s="6"/>
      <c r="CQ15" s="6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GZ15" s="4"/>
      <c r="HA15" s="4"/>
      <c r="HN15" s="2"/>
      <c r="HP15" s="46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8"/>
    </row>
    <row r="16" spans="1:239">
      <c r="BY16" s="4"/>
      <c r="BZ16" s="4"/>
      <c r="CM16" s="2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GZ16" s="4"/>
      <c r="HA16" s="4"/>
      <c r="HN16" s="2"/>
      <c r="HP16" s="46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8"/>
    </row>
    <row r="17" spans="1:239">
      <c r="A17" s="9" t="s">
        <v>8</v>
      </c>
      <c r="AI17" s="38" t="s">
        <v>16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GZ17" s="4"/>
      <c r="HN17" s="2" t="s">
        <v>21</v>
      </c>
      <c r="HP17" s="46" t="s">
        <v>25</v>
      </c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8"/>
    </row>
    <row r="18" spans="1:239">
      <c r="A18" s="9" t="s">
        <v>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7"/>
      <c r="V18" s="11"/>
      <c r="W18" s="11"/>
      <c r="X18" s="11"/>
      <c r="Y18" s="11"/>
      <c r="Z18" s="6"/>
      <c r="AA18" s="6"/>
      <c r="AB18" s="6"/>
      <c r="AC18" s="1"/>
      <c r="AD18" s="1"/>
      <c r="AE18" s="1"/>
      <c r="AF18" s="1"/>
      <c r="AG18" s="1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GZ18" s="4"/>
      <c r="HA18" s="4"/>
      <c r="HN18" s="17"/>
      <c r="HP18" s="46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8"/>
    </row>
    <row r="19" spans="1:239">
      <c r="A19" s="9" t="s">
        <v>10</v>
      </c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GZ19" s="4"/>
      <c r="HA19" s="4"/>
      <c r="HN19" s="17"/>
      <c r="HP19" s="46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8"/>
    </row>
    <row r="20" spans="1:239"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Y20" s="4"/>
      <c r="BZ20" s="4"/>
      <c r="CM20" s="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GZ20" s="4"/>
      <c r="HA20" s="4"/>
      <c r="HN20" s="2"/>
      <c r="HP20" s="50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2"/>
    </row>
    <row r="21" spans="1:239">
      <c r="A21" s="13" t="s">
        <v>11</v>
      </c>
      <c r="AI21" s="36" t="s">
        <v>17</v>
      </c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CM21" s="14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HN21" s="14"/>
      <c r="HP21" s="40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2"/>
    </row>
    <row r="22" spans="1:239">
      <c r="A22" s="15" t="s">
        <v>12</v>
      </c>
      <c r="CM22" s="16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HN22" s="16" t="s">
        <v>22</v>
      </c>
      <c r="HP22" s="40" t="s">
        <v>23</v>
      </c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2"/>
    </row>
    <row r="23" spans="1:239" ht="3" customHeight="1">
      <c r="A23" s="15"/>
      <c r="BX23" s="15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</row>
    <row r="24" spans="1:239">
      <c r="A24" s="9" t="s">
        <v>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38" t="s">
        <v>35</v>
      </c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</row>
    <row r="25" spans="1:239">
      <c r="A25" s="9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</row>
    <row r="26" spans="1:239">
      <c r="A26" s="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20"/>
      <c r="CP26" s="20"/>
      <c r="CQ26" s="20"/>
      <c r="CR26" s="20"/>
      <c r="CS26" s="20"/>
      <c r="CT26" s="20"/>
      <c r="CU26" s="20"/>
      <c r="CV26" s="20"/>
    </row>
    <row r="27" spans="1:239">
      <c r="A27" s="9" t="s">
        <v>28</v>
      </c>
      <c r="AS27" s="38" t="s">
        <v>36</v>
      </c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</row>
    <row r="28" spans="1:239">
      <c r="A28" s="9" t="s">
        <v>29</v>
      </c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</row>
    <row r="29" spans="1:239">
      <c r="A29" s="9" t="s">
        <v>30</v>
      </c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</row>
    <row r="30" spans="1:239" ht="12.75"/>
    <row r="31" spans="1:239" ht="14.25">
      <c r="A31" s="54" t="s">
        <v>31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</row>
    <row r="32" spans="1:239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</row>
    <row r="33" spans="1:108">
      <c r="A33" s="22" t="s">
        <v>32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</row>
    <row r="35" spans="1:108">
      <c r="A35" s="22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</row>
    <row r="36" spans="1:108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</row>
    <row r="37" spans="1:108">
      <c r="A37" s="22" t="s">
        <v>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</row>
    <row r="38" spans="1:108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</row>
  </sheetData>
  <mergeCells count="35">
    <mergeCell ref="A36:DD36"/>
    <mergeCell ref="A38:DD38"/>
    <mergeCell ref="A31:DD31"/>
    <mergeCell ref="A34:DD34"/>
    <mergeCell ref="AS24:EW25"/>
    <mergeCell ref="AS27:EW29"/>
    <mergeCell ref="HP22:IE22"/>
    <mergeCell ref="HP15:IE15"/>
    <mergeCell ref="HP12:IE12"/>
    <mergeCell ref="HP13:IE13"/>
    <mergeCell ref="HP14:IE14"/>
    <mergeCell ref="HP16:IE16"/>
    <mergeCell ref="HP17:IE17"/>
    <mergeCell ref="HP18:IE18"/>
    <mergeCell ref="HP19:IE19"/>
    <mergeCell ref="HP20:IE20"/>
    <mergeCell ref="HB6:IE6"/>
    <mergeCell ref="A10:EW10"/>
    <mergeCell ref="A9:EW9"/>
    <mergeCell ref="AI21:BW21"/>
    <mergeCell ref="CH14:CN14"/>
    <mergeCell ref="AI17:DP19"/>
    <mergeCell ref="BH14:BK14"/>
    <mergeCell ref="BO14:CF14"/>
    <mergeCell ref="HP21:IE21"/>
    <mergeCell ref="HN7:HQ7"/>
    <mergeCell ref="HR7:HU7"/>
    <mergeCell ref="GF6:GY6"/>
    <mergeCell ref="GO7:GR7"/>
    <mergeCell ref="GV7:HM7"/>
    <mergeCell ref="GF2:IE2"/>
    <mergeCell ref="GF3:IE3"/>
    <mergeCell ref="GF4:IE4"/>
    <mergeCell ref="GF5:GY5"/>
    <mergeCell ref="HB5:IE5"/>
  </mergeCells>
  <pageMargins left="0.70866141732283472" right="0.70866141732283472" top="0.74803149606299213" bottom="0.74803149606299213" header="0.31496062992125984" footer="0.31496062992125984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"/>
  <sheetViews>
    <sheetView workbookViewId="0"/>
  </sheetViews>
  <sheetFormatPr defaultRowHeight="15" customHeight="1"/>
  <cols>
    <col min="1" max="108" width="0.85546875" customWidth="1"/>
  </cols>
  <sheetData>
    <row r="1" spans="1:108" ht="3" customHeight="1"/>
    <row r="2" spans="1:108" ht="15" customHeight="1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1:108" ht="12.75"/>
    <row r="4" spans="1:108" ht="15" customHeight="1">
      <c r="A4" s="56" t="s">
        <v>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8"/>
      <c r="BU4" s="56" t="s">
        <v>39</v>
      </c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8"/>
    </row>
    <row r="5" spans="1:108" ht="12.75"/>
  </sheetData>
  <mergeCells count="3">
    <mergeCell ref="A2:DD2"/>
    <mergeCell ref="A4:BT4"/>
    <mergeCell ref="BU4:DD4"/>
  </mergeCells>
  <pageMargins left="0.70866141732283472" right="0.70866141732283472" top="0.74803149606299213" bottom="0.74803149606299213" header="0.31496062992125984" footer="0.31496062992125984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8"/>
  <sheetViews>
    <sheetView tabSelected="1" topLeftCell="A13" workbookViewId="0">
      <selection activeCell="EJ24" sqref="EJ24:EW24"/>
    </sheetView>
  </sheetViews>
  <sheetFormatPr defaultRowHeight="15" customHeight="1"/>
  <cols>
    <col min="1" max="139" width="0.85546875" customWidth="1"/>
    <col min="140" max="153" width="0.85546875" style="28" customWidth="1"/>
    <col min="154" max="254" width="0.85546875" customWidth="1"/>
  </cols>
  <sheetData>
    <row r="1" spans="1:254" ht="1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</row>
    <row r="2" spans="1:254" ht="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14.25" customHeight="1">
      <c r="A3" s="61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3"/>
      <c r="AY3" s="61" t="s">
        <v>41</v>
      </c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3"/>
      <c r="BN3" s="61" t="s">
        <v>42</v>
      </c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3"/>
      <c r="CC3" s="61" t="s">
        <v>43</v>
      </c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3"/>
      <c r="CR3" s="61" t="s">
        <v>44</v>
      </c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3"/>
      <c r="DG3" s="61" t="s">
        <v>45</v>
      </c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3"/>
      <c r="DV3" s="67" t="s">
        <v>46</v>
      </c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60"/>
      <c r="EX3" s="61" t="s">
        <v>47</v>
      </c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3"/>
      <c r="FM3" s="67" t="s">
        <v>46</v>
      </c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60"/>
      <c r="GO3" s="61" t="s">
        <v>48</v>
      </c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3"/>
      <c r="HD3" s="67" t="s">
        <v>46</v>
      </c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60"/>
      <c r="IF3" s="61" t="s">
        <v>51</v>
      </c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3"/>
    </row>
    <row r="4" spans="1:254" ht="9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6"/>
      <c r="AY4" s="64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6"/>
      <c r="BN4" s="64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6"/>
      <c r="CC4" s="64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6"/>
      <c r="CR4" s="64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6"/>
      <c r="DG4" s="64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6"/>
      <c r="DV4" s="59" t="s">
        <v>49</v>
      </c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60"/>
      <c r="EJ4" s="68" t="s">
        <v>50</v>
      </c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9"/>
      <c r="EX4" s="64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6"/>
      <c r="FM4" s="59" t="s">
        <v>49</v>
      </c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60"/>
      <c r="GA4" s="59" t="s">
        <v>50</v>
      </c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60"/>
      <c r="GO4" s="64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6"/>
      <c r="HD4" s="59" t="s">
        <v>49</v>
      </c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60"/>
      <c r="HR4" s="59" t="s">
        <v>50</v>
      </c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60"/>
      <c r="IF4" s="64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6"/>
    </row>
    <row r="5" spans="1:254" ht="26.45" customHeight="1">
      <c r="A5" s="24"/>
      <c r="B5" s="76" t="s">
        <v>52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7"/>
      <c r="AY5" s="78" t="s">
        <v>53</v>
      </c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80"/>
      <c r="BN5" s="78" t="s">
        <v>54</v>
      </c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80"/>
      <c r="CC5" s="78" t="s">
        <v>55</v>
      </c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80"/>
      <c r="CR5" s="78" t="s">
        <v>56</v>
      </c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80"/>
      <c r="DG5" s="70">
        <f t="shared" ref="DG5:DG68" si="0">DV5-EJ5</f>
        <v>0</v>
      </c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2"/>
      <c r="DV5" s="70">
        <v>0</v>
      </c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2"/>
      <c r="EJ5" s="73">
        <v>0</v>
      </c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5"/>
      <c r="EX5" s="70">
        <v>0</v>
      </c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2"/>
      <c r="FM5" s="70">
        <v>0</v>
      </c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2"/>
      <c r="GA5" s="70">
        <v>0</v>
      </c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2"/>
      <c r="GO5" s="70">
        <v>0</v>
      </c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2"/>
      <c r="HD5" s="70">
        <v>0</v>
      </c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2"/>
      <c r="HR5" s="70">
        <v>0</v>
      </c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2"/>
      <c r="IF5" s="70">
        <v>0</v>
      </c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2"/>
    </row>
    <row r="6" spans="1:254" ht="26.45" customHeight="1">
      <c r="A6" s="24"/>
      <c r="B6" s="76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7"/>
      <c r="AY6" s="78" t="s">
        <v>58</v>
      </c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80"/>
      <c r="BN6" s="78" t="s">
        <v>58</v>
      </c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80"/>
      <c r="CC6" s="78" t="s">
        <v>55</v>
      </c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80"/>
      <c r="CR6" s="78" t="s">
        <v>59</v>
      </c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80"/>
      <c r="DG6" s="70">
        <f t="shared" ca="1" si="0"/>
        <v>0</v>
      </c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2"/>
      <c r="DV6" s="70">
        <v>67506726.400000006</v>
      </c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2"/>
      <c r="EJ6" s="73">
        <f ca="1">DV6-DG6</f>
        <v>0</v>
      </c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5"/>
      <c r="EX6" s="70">
        <v>50008161</v>
      </c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2"/>
      <c r="FM6" s="70">
        <v>50008161</v>
      </c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2"/>
      <c r="GA6" s="70">
        <v>0</v>
      </c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2"/>
      <c r="GO6" s="70">
        <v>49964061</v>
      </c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2"/>
      <c r="HD6" s="70">
        <v>49964061</v>
      </c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2"/>
      <c r="HR6" s="70">
        <v>0</v>
      </c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2"/>
      <c r="IF6" s="70">
        <v>0</v>
      </c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2"/>
    </row>
    <row r="7" spans="1:254" ht="52.9" customHeight="1">
      <c r="A7" s="24"/>
      <c r="B7" s="76" t="s">
        <v>60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7"/>
      <c r="AY7" s="78" t="s">
        <v>61</v>
      </c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80"/>
      <c r="BN7" s="78" t="s">
        <v>62</v>
      </c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80"/>
      <c r="CC7" s="78" t="s">
        <v>55</v>
      </c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80"/>
      <c r="CR7" s="78" t="s">
        <v>63</v>
      </c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80"/>
      <c r="DG7" s="70">
        <f t="shared" si="0"/>
        <v>95824</v>
      </c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2"/>
      <c r="DV7" s="70">
        <v>95824</v>
      </c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2"/>
      <c r="EJ7" s="73">
        <v>0</v>
      </c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5"/>
      <c r="EX7" s="70">
        <v>0</v>
      </c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2"/>
      <c r="FM7" s="70">
        <v>0</v>
      </c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2"/>
      <c r="GA7" s="70">
        <v>0</v>
      </c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2"/>
      <c r="GO7" s="70">
        <v>0</v>
      </c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2"/>
      <c r="HD7" s="70">
        <v>0</v>
      </c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2"/>
      <c r="HR7" s="70">
        <v>0</v>
      </c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2"/>
      <c r="IF7" s="70">
        <v>0</v>
      </c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2"/>
    </row>
    <row r="8" spans="1:254" ht="52.9" customHeight="1">
      <c r="A8" s="24"/>
      <c r="B8" s="76" t="s">
        <v>64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8" t="s">
        <v>61</v>
      </c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80"/>
      <c r="BN8" s="78" t="s">
        <v>65</v>
      </c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80"/>
      <c r="CC8" s="78" t="s">
        <v>55</v>
      </c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80"/>
      <c r="CR8" s="78" t="s">
        <v>63</v>
      </c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80"/>
      <c r="DG8" s="70">
        <f t="shared" si="0"/>
        <v>95824</v>
      </c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2"/>
      <c r="DV8" s="70">
        <v>95824</v>
      </c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2"/>
      <c r="EJ8" s="73">
        <v>0</v>
      </c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5"/>
      <c r="EX8" s="70">
        <v>0</v>
      </c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2"/>
      <c r="FM8" s="70">
        <v>0</v>
      </c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2"/>
      <c r="GA8" s="70">
        <v>0</v>
      </c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2"/>
      <c r="GO8" s="70">
        <v>0</v>
      </c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2"/>
      <c r="HD8" s="70">
        <v>0</v>
      </c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2"/>
      <c r="HR8" s="70">
        <v>0</v>
      </c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2"/>
      <c r="IF8" s="70">
        <v>0</v>
      </c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2"/>
    </row>
    <row r="9" spans="1:254" ht="52.9" customHeight="1">
      <c r="A9" s="24"/>
      <c r="B9" s="76" t="s">
        <v>66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7"/>
      <c r="AY9" s="78" t="s">
        <v>61</v>
      </c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80"/>
      <c r="BN9" s="78" t="s">
        <v>67</v>
      </c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80"/>
      <c r="CC9" s="78" t="s">
        <v>55</v>
      </c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80"/>
      <c r="CR9" s="78" t="s">
        <v>63</v>
      </c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80"/>
      <c r="DG9" s="70">
        <f t="shared" si="0"/>
        <v>62100</v>
      </c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2"/>
      <c r="DV9" s="70">
        <v>62100</v>
      </c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2"/>
      <c r="EJ9" s="73">
        <v>0</v>
      </c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5"/>
      <c r="EX9" s="70">
        <v>0</v>
      </c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2"/>
      <c r="FM9" s="70">
        <v>0</v>
      </c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2"/>
      <c r="GA9" s="70">
        <v>0</v>
      </c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2"/>
      <c r="GO9" s="70">
        <v>0</v>
      </c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2"/>
      <c r="HD9" s="70">
        <v>0</v>
      </c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2"/>
      <c r="HR9" s="70">
        <v>0</v>
      </c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2"/>
      <c r="IF9" s="70">
        <v>0</v>
      </c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2"/>
    </row>
    <row r="10" spans="1:254" ht="66" customHeight="1">
      <c r="A10" s="24"/>
      <c r="B10" s="76" t="s">
        <v>68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7"/>
      <c r="AY10" s="78" t="s">
        <v>61</v>
      </c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80"/>
      <c r="BN10" s="78" t="s">
        <v>69</v>
      </c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80"/>
      <c r="CC10" s="78" t="s">
        <v>55</v>
      </c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80"/>
      <c r="CR10" s="78" t="s">
        <v>63</v>
      </c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80"/>
      <c r="DG10" s="70">
        <f t="shared" si="0"/>
        <v>62100</v>
      </c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2"/>
      <c r="DV10" s="70">
        <v>62100</v>
      </c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2"/>
      <c r="EJ10" s="73">
        <v>0</v>
      </c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5"/>
      <c r="EX10" s="70">
        <v>0</v>
      </c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2"/>
      <c r="FM10" s="70">
        <v>0</v>
      </c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2"/>
      <c r="GA10" s="70">
        <v>0</v>
      </c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2"/>
      <c r="GO10" s="70">
        <v>0</v>
      </c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2"/>
      <c r="HD10" s="70">
        <v>0</v>
      </c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2"/>
      <c r="HR10" s="70">
        <v>0</v>
      </c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2"/>
      <c r="IF10" s="70">
        <v>0</v>
      </c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2"/>
    </row>
    <row r="11" spans="1:254" ht="79.349999999999994" customHeight="1">
      <c r="A11" s="24"/>
      <c r="B11" s="76" t="s">
        <v>70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7"/>
      <c r="AY11" s="78" t="s">
        <v>61</v>
      </c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80"/>
      <c r="BN11" s="78" t="s">
        <v>71</v>
      </c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80"/>
      <c r="CC11" s="78" t="s">
        <v>55</v>
      </c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80"/>
      <c r="CR11" s="78" t="s">
        <v>63</v>
      </c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80"/>
      <c r="DG11" s="70">
        <f t="shared" si="0"/>
        <v>1179940</v>
      </c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2"/>
      <c r="DV11" s="70">
        <v>1179940</v>
      </c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2"/>
      <c r="EJ11" s="73">
        <v>0</v>
      </c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5"/>
      <c r="EX11" s="70">
        <v>0</v>
      </c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2"/>
      <c r="FM11" s="70">
        <v>0</v>
      </c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2"/>
      <c r="GA11" s="70">
        <v>0</v>
      </c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2"/>
      <c r="GO11" s="70">
        <v>0</v>
      </c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2"/>
      <c r="HD11" s="70">
        <v>0</v>
      </c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2"/>
      <c r="HR11" s="70">
        <v>0</v>
      </c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2"/>
      <c r="IF11" s="70">
        <v>0</v>
      </c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2"/>
    </row>
    <row r="12" spans="1:254" ht="92.45" customHeight="1">
      <c r="A12" s="24"/>
      <c r="B12" s="76" t="s">
        <v>72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7"/>
      <c r="AY12" s="78" t="s">
        <v>61</v>
      </c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80"/>
      <c r="BN12" s="78" t="s">
        <v>73</v>
      </c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80"/>
      <c r="CC12" s="78" t="s">
        <v>55</v>
      </c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80"/>
      <c r="CR12" s="78" t="s">
        <v>63</v>
      </c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80"/>
      <c r="DG12" s="70">
        <f t="shared" si="0"/>
        <v>1179940</v>
      </c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2"/>
      <c r="DV12" s="70">
        <v>1179940</v>
      </c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2"/>
      <c r="EJ12" s="73">
        <v>0</v>
      </c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5"/>
      <c r="EX12" s="70">
        <v>0</v>
      </c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2"/>
      <c r="FM12" s="70">
        <v>0</v>
      </c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2"/>
      <c r="GA12" s="70">
        <v>0</v>
      </c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2"/>
      <c r="GO12" s="70">
        <v>0</v>
      </c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2"/>
      <c r="HD12" s="70">
        <v>0</v>
      </c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2"/>
      <c r="HR12" s="70">
        <v>0</v>
      </c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2"/>
      <c r="IF12" s="70">
        <v>0</v>
      </c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2"/>
    </row>
    <row r="13" spans="1:254" ht="26.45" customHeight="1">
      <c r="A13" s="24"/>
      <c r="B13" s="76" t="s">
        <v>74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7"/>
      <c r="AY13" s="78" t="s">
        <v>61</v>
      </c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80"/>
      <c r="BN13" s="78" t="s">
        <v>75</v>
      </c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80"/>
      <c r="CC13" s="78" t="s">
        <v>55</v>
      </c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80"/>
      <c r="CR13" s="78" t="s">
        <v>56</v>
      </c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80"/>
      <c r="DG13" s="70">
        <f t="shared" si="0"/>
        <v>6922261</v>
      </c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2"/>
      <c r="DV13" s="70">
        <v>6922261</v>
      </c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2"/>
      <c r="EJ13" s="73">
        <v>0</v>
      </c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5"/>
      <c r="EX13" s="70">
        <v>6366761</v>
      </c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2"/>
      <c r="FM13" s="70">
        <v>6366761</v>
      </c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2"/>
      <c r="GA13" s="70">
        <v>0</v>
      </c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2"/>
      <c r="GO13" s="70">
        <v>6366761</v>
      </c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2"/>
      <c r="HD13" s="70">
        <v>6366761</v>
      </c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2"/>
      <c r="HR13" s="70">
        <v>0</v>
      </c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2"/>
      <c r="IF13" s="70">
        <v>0</v>
      </c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2"/>
    </row>
    <row r="14" spans="1:254" ht="26.45" customHeight="1">
      <c r="A14" s="24"/>
      <c r="B14" s="76" t="s">
        <v>76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7"/>
      <c r="AY14" s="78" t="s">
        <v>53</v>
      </c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80"/>
      <c r="BN14" s="78" t="s">
        <v>54</v>
      </c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80"/>
      <c r="CC14" s="78" t="s">
        <v>55</v>
      </c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80"/>
      <c r="CR14" s="78" t="s">
        <v>56</v>
      </c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80"/>
      <c r="DG14" s="70">
        <f t="shared" si="0"/>
        <v>6922261</v>
      </c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2"/>
      <c r="DV14" s="70">
        <v>6922261</v>
      </c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2"/>
      <c r="EJ14" s="73">
        <v>0</v>
      </c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5"/>
      <c r="EX14" s="70">
        <v>6366761</v>
      </c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2"/>
      <c r="FM14" s="70">
        <v>6366761</v>
      </c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2"/>
      <c r="GA14" s="70">
        <v>0</v>
      </c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2"/>
      <c r="GO14" s="70">
        <v>6366761</v>
      </c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2"/>
      <c r="HD14" s="70">
        <v>6366761</v>
      </c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2"/>
      <c r="HR14" s="70">
        <v>0</v>
      </c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2"/>
      <c r="IF14" s="70">
        <v>0</v>
      </c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2"/>
    </row>
    <row r="15" spans="1:254" ht="26.45" customHeight="1">
      <c r="A15" s="24"/>
      <c r="B15" s="76" t="s">
        <v>77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7"/>
      <c r="AY15" s="78" t="s">
        <v>61</v>
      </c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80"/>
      <c r="BN15" s="78" t="s">
        <v>78</v>
      </c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80"/>
      <c r="CC15" s="78" t="s">
        <v>55</v>
      </c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80"/>
      <c r="CR15" s="78" t="s">
        <v>79</v>
      </c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80"/>
      <c r="DG15" s="70">
        <f t="shared" si="0"/>
        <v>59246601.399999999</v>
      </c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2"/>
      <c r="DV15" s="70">
        <v>59246601.399999999</v>
      </c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2"/>
      <c r="EJ15" s="73">
        <f>59246601.4-DV15</f>
        <v>0</v>
      </c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5"/>
      <c r="EX15" s="70">
        <v>43641400</v>
      </c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2"/>
      <c r="FM15" s="70">
        <v>43641400</v>
      </c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2"/>
      <c r="GA15" s="70">
        <v>0</v>
      </c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2"/>
      <c r="GO15" s="70">
        <v>43597300</v>
      </c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2"/>
      <c r="HD15" s="70">
        <v>43597300</v>
      </c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2"/>
      <c r="HR15" s="70">
        <v>0</v>
      </c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2"/>
      <c r="IF15" s="70">
        <v>0</v>
      </c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2"/>
    </row>
    <row r="16" spans="1:254" ht="39.6" customHeight="1">
      <c r="A16" s="24"/>
      <c r="B16" s="76" t="s">
        <v>80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7"/>
      <c r="AY16" s="78" t="s">
        <v>61</v>
      </c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80"/>
      <c r="BN16" s="78" t="s">
        <v>81</v>
      </c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80"/>
      <c r="CC16" s="78" t="s">
        <v>55</v>
      </c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80"/>
      <c r="CR16" s="78" t="s">
        <v>79</v>
      </c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80"/>
      <c r="DG16" s="70">
        <f t="shared" si="0"/>
        <v>325000</v>
      </c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2"/>
      <c r="DV16" s="70">
        <v>325000</v>
      </c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2"/>
      <c r="EJ16" s="73">
        <v>0</v>
      </c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5"/>
      <c r="EX16" s="70">
        <v>0</v>
      </c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2"/>
      <c r="FM16" s="70">
        <v>0</v>
      </c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2"/>
      <c r="GA16" s="70">
        <v>0</v>
      </c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2"/>
      <c r="GO16" s="70">
        <v>0</v>
      </c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2"/>
      <c r="HD16" s="70">
        <v>0</v>
      </c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2"/>
      <c r="HR16" s="70">
        <v>0</v>
      </c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2"/>
      <c r="IF16" s="70">
        <v>0</v>
      </c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2"/>
    </row>
    <row r="17" spans="1:254" ht="39.6" customHeight="1">
      <c r="A17" s="24"/>
      <c r="B17" s="76" t="s">
        <v>82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7"/>
      <c r="AY17" s="78" t="s">
        <v>61</v>
      </c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80"/>
      <c r="BN17" s="78" t="s">
        <v>83</v>
      </c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80"/>
      <c r="CC17" s="78" t="s">
        <v>55</v>
      </c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80"/>
      <c r="CR17" s="78" t="s">
        <v>79</v>
      </c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80"/>
      <c r="DG17" s="70">
        <f t="shared" si="0"/>
        <v>345900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2"/>
      <c r="DV17" s="70">
        <v>345900</v>
      </c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2"/>
      <c r="EJ17" s="73">
        <v>0</v>
      </c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5"/>
      <c r="EX17" s="70">
        <v>0</v>
      </c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2"/>
      <c r="FM17" s="70">
        <v>0</v>
      </c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2"/>
      <c r="GA17" s="70">
        <v>0</v>
      </c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2"/>
      <c r="GO17" s="70">
        <v>0</v>
      </c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2"/>
      <c r="HD17" s="70">
        <v>0</v>
      </c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2"/>
      <c r="HR17" s="70">
        <v>0</v>
      </c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2"/>
      <c r="IF17" s="70">
        <v>0</v>
      </c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2"/>
    </row>
    <row r="18" spans="1:254" ht="26.45" customHeight="1">
      <c r="A18" s="24"/>
      <c r="B18" s="76" t="s">
        <v>84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7"/>
      <c r="AY18" s="78" t="s">
        <v>61</v>
      </c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80"/>
      <c r="BN18" s="78" t="s">
        <v>85</v>
      </c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80"/>
      <c r="CC18" s="78" t="s">
        <v>55</v>
      </c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80"/>
      <c r="CR18" s="78" t="s">
        <v>79</v>
      </c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80"/>
      <c r="DG18" s="70">
        <f t="shared" si="0"/>
        <v>40016001.399999999</v>
      </c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2"/>
      <c r="DV18" s="70">
        <v>40016001.399999999</v>
      </c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2"/>
      <c r="EJ18" s="73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5"/>
      <c r="EX18" s="70">
        <v>26861700</v>
      </c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2"/>
      <c r="FM18" s="70">
        <v>26861700</v>
      </c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2"/>
      <c r="GA18" s="70">
        <v>0</v>
      </c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2"/>
      <c r="GO18" s="70">
        <v>26817600</v>
      </c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2"/>
      <c r="HD18" s="70">
        <v>26817600</v>
      </c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2"/>
      <c r="HR18" s="70">
        <v>0</v>
      </c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2"/>
      <c r="IF18" s="70">
        <v>0</v>
      </c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2"/>
    </row>
    <row r="19" spans="1:254" ht="39.6" customHeight="1">
      <c r="A19" s="24"/>
      <c r="B19" s="76" t="s">
        <v>86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7"/>
      <c r="AY19" s="78" t="s">
        <v>61</v>
      </c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80"/>
      <c r="BN19" s="78" t="s">
        <v>87</v>
      </c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80"/>
      <c r="CC19" s="78" t="s">
        <v>55</v>
      </c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80"/>
      <c r="CR19" s="78" t="s">
        <v>79</v>
      </c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80"/>
      <c r="DG19" s="70">
        <f t="shared" si="0"/>
        <v>18559700</v>
      </c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2"/>
      <c r="DV19" s="70">
        <v>18559700</v>
      </c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2"/>
      <c r="EJ19" s="73">
        <v>0</v>
      </c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5"/>
      <c r="EX19" s="70">
        <v>16779700</v>
      </c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2"/>
      <c r="FM19" s="70">
        <v>16779700</v>
      </c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2"/>
      <c r="GA19" s="70">
        <v>0</v>
      </c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2"/>
      <c r="GO19" s="70">
        <v>16779700</v>
      </c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2"/>
      <c r="HD19" s="70">
        <v>16779700</v>
      </c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2"/>
      <c r="HR19" s="70">
        <v>0</v>
      </c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2"/>
      <c r="IF19" s="70">
        <v>0</v>
      </c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2"/>
    </row>
    <row r="20" spans="1:254" ht="26.45" customHeight="1">
      <c r="A20" s="24"/>
      <c r="B20" s="76" t="s">
        <v>88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7"/>
      <c r="AY20" s="78" t="s">
        <v>58</v>
      </c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80"/>
      <c r="BN20" s="78" t="s">
        <v>58</v>
      </c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80"/>
      <c r="CC20" s="78" t="s">
        <v>55</v>
      </c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80"/>
      <c r="CR20" s="78" t="s">
        <v>59</v>
      </c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80"/>
      <c r="DG20" s="70">
        <f t="shared" si="0"/>
        <v>67514580.430000007</v>
      </c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2"/>
      <c r="DV20" s="70">
        <v>67514580.430000007</v>
      </c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2"/>
      <c r="EJ20" s="73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5"/>
      <c r="EX20" s="70">
        <v>50008161</v>
      </c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2"/>
      <c r="FM20" s="70">
        <v>49833161</v>
      </c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2"/>
      <c r="GA20" s="70">
        <v>0</v>
      </c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2"/>
      <c r="GO20" s="70">
        <v>49964061</v>
      </c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2"/>
      <c r="HD20" s="70">
        <v>49964061</v>
      </c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2"/>
      <c r="HR20" s="70">
        <v>0</v>
      </c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  <c r="IF20" s="70">
        <v>0</v>
      </c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2"/>
    </row>
    <row r="21" spans="1:254" ht="52.9" customHeight="1">
      <c r="A21" s="24"/>
      <c r="B21" s="76" t="s">
        <v>60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7"/>
      <c r="AY21" s="78" t="s">
        <v>58</v>
      </c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80"/>
      <c r="BN21" s="78" t="s">
        <v>62</v>
      </c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80"/>
      <c r="CC21" s="78" t="s">
        <v>55</v>
      </c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80"/>
      <c r="CR21" s="78" t="s">
        <v>63</v>
      </c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80"/>
      <c r="DG21" s="70" t="e">
        <f t="shared" si="0"/>
        <v>#VALUE!</v>
      </c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2"/>
      <c r="DV21" s="70">
        <v>95824</v>
      </c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2"/>
      <c r="EJ21" s="73" t="s">
        <v>166</v>
      </c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5"/>
      <c r="EX21" s="81" t="s">
        <v>167</v>
      </c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2"/>
      <c r="FM21" s="70">
        <v>0</v>
      </c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2"/>
      <c r="GA21" s="70">
        <v>0</v>
      </c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2"/>
      <c r="GO21" s="70">
        <v>0</v>
      </c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2"/>
      <c r="HD21" s="70">
        <v>0</v>
      </c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2"/>
      <c r="HR21" s="70">
        <v>0</v>
      </c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2"/>
      <c r="IF21" s="70">
        <v>0</v>
      </c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2"/>
    </row>
    <row r="22" spans="1:254" ht="26.45" customHeight="1">
      <c r="A22" s="24"/>
      <c r="B22" s="76" t="s">
        <v>89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7"/>
      <c r="AY22" s="78" t="s">
        <v>90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80"/>
      <c r="BN22" s="78" t="s">
        <v>65</v>
      </c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80"/>
      <c r="CC22" s="78" t="s">
        <v>91</v>
      </c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80"/>
      <c r="CR22" s="78" t="s">
        <v>63</v>
      </c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80"/>
      <c r="DG22" s="70">
        <v>6850</v>
      </c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2"/>
      <c r="DV22" s="70">
        <v>95824</v>
      </c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2"/>
      <c r="EJ22" s="73">
        <f>4919+6035+9372+17648+21000</f>
        <v>58974</v>
      </c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5"/>
      <c r="EX22" s="70">
        <f>DV22-EJ22</f>
        <v>36850</v>
      </c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2"/>
      <c r="FM22" s="70">
        <v>0</v>
      </c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2"/>
      <c r="GA22" s="70">
        <v>0</v>
      </c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2"/>
      <c r="GO22" s="70">
        <v>0</v>
      </c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2"/>
      <c r="HD22" s="70">
        <v>0</v>
      </c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2"/>
      <c r="HR22" s="70">
        <v>0</v>
      </c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2"/>
      <c r="IF22" s="70">
        <v>0</v>
      </c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2"/>
    </row>
    <row r="23" spans="1:254" ht="52.9" customHeight="1">
      <c r="A23" s="24"/>
      <c r="B23" s="76" t="s">
        <v>66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7"/>
      <c r="AY23" s="78" t="s">
        <v>58</v>
      </c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80"/>
      <c r="BN23" s="78" t="s">
        <v>67</v>
      </c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80"/>
      <c r="CC23" s="78" t="s">
        <v>55</v>
      </c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80"/>
      <c r="CR23" s="78" t="s">
        <v>63</v>
      </c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80"/>
      <c r="DG23" s="70">
        <f t="shared" si="0"/>
        <v>62100</v>
      </c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2"/>
      <c r="DV23" s="70">
        <v>62100</v>
      </c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2"/>
      <c r="EJ23" s="73">
        <v>0</v>
      </c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5"/>
      <c r="EX23" s="70">
        <v>0</v>
      </c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2"/>
      <c r="FM23" s="70">
        <v>0</v>
      </c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2"/>
      <c r="GA23" s="70">
        <v>0</v>
      </c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2"/>
      <c r="GO23" s="70">
        <v>0</v>
      </c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2"/>
      <c r="HD23" s="70">
        <v>0</v>
      </c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2"/>
      <c r="HR23" s="70">
        <v>0</v>
      </c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2"/>
      <c r="IF23" s="70">
        <v>0</v>
      </c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2"/>
    </row>
    <row r="24" spans="1:254" ht="66" customHeight="1">
      <c r="A24" s="24"/>
      <c r="B24" s="76" t="s">
        <v>68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7"/>
      <c r="AY24" s="78" t="s">
        <v>92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80"/>
      <c r="BN24" s="78" t="s">
        <v>69</v>
      </c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80"/>
      <c r="CC24" s="78" t="s">
        <v>93</v>
      </c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80"/>
      <c r="CR24" s="78" t="s">
        <v>63</v>
      </c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80"/>
      <c r="DG24" s="70">
        <f t="shared" si="0"/>
        <v>0</v>
      </c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2"/>
      <c r="DV24" s="70">
        <v>62100</v>
      </c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2"/>
      <c r="EJ24" s="73">
        <f>44713.44+17386.56</f>
        <v>62100</v>
      </c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5"/>
      <c r="EX24" s="70">
        <v>0</v>
      </c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2"/>
      <c r="FM24" s="70">
        <v>0</v>
      </c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2"/>
      <c r="GA24" s="70">
        <v>0</v>
      </c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2"/>
      <c r="GO24" s="70">
        <v>0</v>
      </c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2"/>
      <c r="HD24" s="70">
        <v>0</v>
      </c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2"/>
      <c r="HR24" s="70">
        <v>0</v>
      </c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2"/>
      <c r="IF24" s="70">
        <v>0</v>
      </c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2"/>
    </row>
    <row r="25" spans="1:254" ht="79.349999999999994" customHeight="1">
      <c r="A25" s="24"/>
      <c r="B25" s="76" t="s">
        <v>70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7"/>
      <c r="AY25" s="78" t="s">
        <v>58</v>
      </c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80"/>
      <c r="BN25" s="78" t="s">
        <v>71</v>
      </c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80"/>
      <c r="CC25" s="78" t="s">
        <v>55</v>
      </c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80"/>
      <c r="CR25" s="78" t="s">
        <v>63</v>
      </c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80"/>
      <c r="DG25" s="70">
        <f t="shared" si="0"/>
        <v>1179940</v>
      </c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2"/>
      <c r="DV25" s="70">
        <v>1179940</v>
      </c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2"/>
      <c r="EJ25" s="73">
        <v>0</v>
      </c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5"/>
      <c r="EX25" s="70">
        <v>0</v>
      </c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2"/>
      <c r="FM25" s="70">
        <v>0</v>
      </c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2"/>
      <c r="GA25" s="70">
        <v>0</v>
      </c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2"/>
      <c r="GO25" s="70">
        <v>0</v>
      </c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2"/>
      <c r="HD25" s="70">
        <v>0</v>
      </c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2"/>
      <c r="HR25" s="70">
        <v>0</v>
      </c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2"/>
      <c r="IF25" s="70">
        <v>0</v>
      </c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2"/>
    </row>
    <row r="26" spans="1:254" ht="26.45" customHeight="1">
      <c r="A26" s="24"/>
      <c r="B26" s="76" t="s">
        <v>94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7"/>
      <c r="AY26" s="78" t="s">
        <v>95</v>
      </c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80"/>
      <c r="BN26" s="78" t="s">
        <v>96</v>
      </c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80"/>
      <c r="CC26" s="78" t="s">
        <v>55</v>
      </c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80"/>
      <c r="CR26" s="78" t="s">
        <v>79</v>
      </c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80"/>
      <c r="DG26" s="70">
        <f t="shared" si="0"/>
        <v>4805067.8499999996</v>
      </c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2"/>
      <c r="DV26" s="70">
        <v>4805067.8499999996</v>
      </c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2"/>
      <c r="EJ26" s="73">
        <v>0</v>
      </c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5"/>
      <c r="EX26" s="70">
        <v>4551300</v>
      </c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2"/>
      <c r="FM26" s="70">
        <v>4376300</v>
      </c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2"/>
      <c r="GA26" s="70">
        <v>0</v>
      </c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2"/>
      <c r="GO26" s="70">
        <v>4551300</v>
      </c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2"/>
      <c r="HD26" s="70">
        <v>4551300</v>
      </c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2"/>
      <c r="HR26" s="70">
        <v>0</v>
      </c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2"/>
      <c r="IF26" s="70">
        <v>0</v>
      </c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2"/>
    </row>
    <row r="27" spans="1:254" ht="26.45" customHeight="1">
      <c r="A27" s="24"/>
      <c r="B27" s="76" t="s">
        <v>97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7"/>
      <c r="AY27" s="78" t="s">
        <v>98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80"/>
      <c r="BN27" s="78" t="s">
        <v>96</v>
      </c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80"/>
      <c r="CC27" s="78" t="s">
        <v>55</v>
      </c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80"/>
      <c r="CR27" s="78" t="s">
        <v>79</v>
      </c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80"/>
      <c r="DG27" s="70">
        <f t="shared" si="0"/>
        <v>2846500</v>
      </c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2"/>
      <c r="DV27" s="70">
        <v>2846500</v>
      </c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2"/>
      <c r="EJ27" s="73">
        <v>0</v>
      </c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5"/>
      <c r="EX27" s="70">
        <v>2627000</v>
      </c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2"/>
      <c r="FM27" s="70">
        <v>2627000</v>
      </c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2"/>
      <c r="GA27" s="70">
        <v>0</v>
      </c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2"/>
      <c r="GO27" s="70">
        <v>2627000</v>
      </c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2"/>
      <c r="HD27" s="70">
        <v>2627000</v>
      </c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2"/>
      <c r="HR27" s="70">
        <v>0</v>
      </c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2"/>
      <c r="IF27" s="70">
        <v>0</v>
      </c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2"/>
    </row>
    <row r="28" spans="1:254" ht="26.45" customHeight="1">
      <c r="A28" s="24"/>
      <c r="B28" s="76" t="s">
        <v>99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7"/>
      <c r="AY28" s="78" t="s">
        <v>98</v>
      </c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80"/>
      <c r="BN28" s="78" t="s">
        <v>87</v>
      </c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80"/>
      <c r="CC28" s="78" t="s">
        <v>100</v>
      </c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80"/>
      <c r="CR28" s="78" t="s">
        <v>79</v>
      </c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80"/>
      <c r="DG28" s="70">
        <f t="shared" si="0"/>
        <v>0</v>
      </c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2"/>
      <c r="DV28" s="70">
        <v>528000</v>
      </c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2"/>
      <c r="EJ28" s="73">
        <v>528000</v>
      </c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5"/>
      <c r="EX28" s="70">
        <v>450000</v>
      </c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2"/>
      <c r="FM28" s="70">
        <v>450000</v>
      </c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2"/>
      <c r="GA28" s="70">
        <v>0</v>
      </c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2"/>
      <c r="GO28" s="70">
        <v>450000</v>
      </c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2"/>
      <c r="HD28" s="70">
        <v>450000</v>
      </c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2"/>
      <c r="HR28" s="70">
        <v>0</v>
      </c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2"/>
      <c r="IF28" s="70">
        <v>0</v>
      </c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2"/>
    </row>
    <row r="29" spans="1:254" ht="26.45" customHeight="1">
      <c r="A29" s="24"/>
      <c r="B29" s="76" t="s">
        <v>101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7"/>
      <c r="AY29" s="78" t="s">
        <v>98</v>
      </c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80"/>
      <c r="BN29" s="78" t="s">
        <v>87</v>
      </c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80"/>
      <c r="CC29" s="78" t="s">
        <v>102</v>
      </c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80"/>
      <c r="CR29" s="78" t="s">
        <v>79</v>
      </c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80"/>
      <c r="DG29" s="70">
        <f t="shared" si="0"/>
        <v>0</v>
      </c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2"/>
      <c r="DV29" s="70">
        <v>318500</v>
      </c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2"/>
      <c r="EJ29" s="73">
        <v>318500</v>
      </c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5"/>
      <c r="EX29" s="70">
        <v>257000</v>
      </c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2"/>
      <c r="FM29" s="70">
        <v>257000</v>
      </c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2"/>
      <c r="GA29" s="70">
        <v>0</v>
      </c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2"/>
      <c r="GO29" s="70">
        <v>257000</v>
      </c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2"/>
      <c r="HD29" s="70">
        <v>257000</v>
      </c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2"/>
      <c r="HR29" s="70">
        <v>0</v>
      </c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2"/>
      <c r="IF29" s="70">
        <v>0</v>
      </c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2"/>
    </row>
    <row r="30" spans="1:254" ht="26.45" customHeight="1">
      <c r="A30" s="24"/>
      <c r="B30" s="76" t="s">
        <v>103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7"/>
      <c r="AY30" s="78" t="s">
        <v>98</v>
      </c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80"/>
      <c r="BN30" s="78" t="s">
        <v>87</v>
      </c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80"/>
      <c r="CC30" s="78" t="s">
        <v>104</v>
      </c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80"/>
      <c r="CR30" s="78" t="s">
        <v>79</v>
      </c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80"/>
      <c r="DG30" s="70">
        <f t="shared" si="0"/>
        <v>0</v>
      </c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2"/>
      <c r="DV30" s="70">
        <v>930000</v>
      </c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2"/>
      <c r="EJ30" s="73">
        <v>930000</v>
      </c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5"/>
      <c r="EX30" s="70">
        <v>850000</v>
      </c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2"/>
      <c r="FM30" s="70">
        <v>850000</v>
      </c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2"/>
      <c r="GA30" s="70">
        <v>0</v>
      </c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2"/>
      <c r="GO30" s="70">
        <v>850000</v>
      </c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2"/>
      <c r="HD30" s="70">
        <v>850000</v>
      </c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2"/>
      <c r="HR30" s="70">
        <v>0</v>
      </c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2"/>
      <c r="IF30" s="70">
        <v>0</v>
      </c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2"/>
    </row>
    <row r="31" spans="1:254" ht="26.45" customHeight="1">
      <c r="A31" s="24"/>
      <c r="B31" s="76" t="s">
        <v>105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7"/>
      <c r="AY31" s="78" t="s">
        <v>98</v>
      </c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80"/>
      <c r="BN31" s="78" t="s">
        <v>87</v>
      </c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80"/>
      <c r="CC31" s="78" t="s">
        <v>106</v>
      </c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80"/>
      <c r="CR31" s="78" t="s">
        <v>79</v>
      </c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80"/>
      <c r="DG31" s="70">
        <f t="shared" si="0"/>
        <v>0</v>
      </c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2"/>
      <c r="DV31" s="70">
        <v>1070000</v>
      </c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2"/>
      <c r="EJ31" s="73">
        <v>1070000</v>
      </c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5"/>
      <c r="EX31" s="70">
        <v>1070000</v>
      </c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2"/>
      <c r="FM31" s="70">
        <v>1070000</v>
      </c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2"/>
      <c r="GA31" s="70">
        <v>0</v>
      </c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2"/>
      <c r="GO31" s="70">
        <v>1070000</v>
      </c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2"/>
      <c r="HD31" s="70">
        <v>1070000</v>
      </c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2"/>
      <c r="HR31" s="70">
        <v>0</v>
      </c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2"/>
      <c r="IF31" s="70">
        <v>0</v>
      </c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2"/>
    </row>
    <row r="32" spans="1:254" ht="26.45" customHeight="1">
      <c r="A32" s="24"/>
      <c r="B32" s="76" t="s">
        <v>107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7"/>
      <c r="AY32" s="78" t="s">
        <v>108</v>
      </c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80"/>
      <c r="BN32" s="78" t="s">
        <v>96</v>
      </c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80"/>
      <c r="CC32" s="78" t="s">
        <v>55</v>
      </c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80"/>
      <c r="CR32" s="78" t="s">
        <v>79</v>
      </c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80"/>
      <c r="DG32" s="70">
        <f t="shared" si="0"/>
        <v>822126.66</v>
      </c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2"/>
      <c r="DV32" s="70">
        <v>822126.66</v>
      </c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2"/>
      <c r="EJ32" s="73">
        <v>0</v>
      </c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5"/>
      <c r="EX32" s="70">
        <v>654300</v>
      </c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2"/>
      <c r="FM32" s="70">
        <v>559300</v>
      </c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2"/>
      <c r="GA32" s="70">
        <v>0</v>
      </c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2"/>
      <c r="GO32" s="70">
        <v>654300</v>
      </c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2"/>
      <c r="HD32" s="70">
        <v>654300</v>
      </c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2"/>
      <c r="HR32" s="70">
        <v>0</v>
      </c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2"/>
      <c r="IF32" s="70">
        <v>0</v>
      </c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2"/>
    </row>
    <row r="33" spans="1:254" ht="26.45" customHeight="1">
      <c r="A33" s="24"/>
      <c r="B33" s="76" t="s">
        <v>109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7"/>
      <c r="AY33" s="78" t="s">
        <v>108</v>
      </c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80"/>
      <c r="BN33" s="78" t="s">
        <v>87</v>
      </c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80"/>
      <c r="CC33" s="78" t="s">
        <v>110</v>
      </c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80"/>
      <c r="CR33" s="78" t="s">
        <v>79</v>
      </c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80"/>
      <c r="DG33" s="70">
        <f t="shared" si="0"/>
        <v>16654.110000000015</v>
      </c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2"/>
      <c r="DV33" s="70">
        <v>229355.89</v>
      </c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2"/>
      <c r="EJ33" s="73">
        <v>212701.78</v>
      </c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5"/>
      <c r="EX33" s="70">
        <v>136400</v>
      </c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2"/>
      <c r="FM33" s="70">
        <v>136400</v>
      </c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2"/>
      <c r="GA33" s="70">
        <v>0</v>
      </c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2"/>
      <c r="GO33" s="70">
        <v>136400</v>
      </c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2"/>
      <c r="HD33" s="70">
        <v>136400</v>
      </c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2"/>
      <c r="HR33" s="70">
        <v>0</v>
      </c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2"/>
      <c r="IF33" s="70">
        <v>0</v>
      </c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2"/>
    </row>
    <row r="34" spans="1:254" ht="26.45" customHeight="1">
      <c r="A34" s="24"/>
      <c r="B34" s="76" t="s">
        <v>111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7"/>
      <c r="AY34" s="78" t="s">
        <v>108</v>
      </c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80"/>
      <c r="BN34" s="78" t="s">
        <v>87</v>
      </c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80"/>
      <c r="CC34" s="78" t="s">
        <v>112</v>
      </c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80"/>
      <c r="CR34" s="78" t="s">
        <v>79</v>
      </c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80"/>
      <c r="DG34" s="70">
        <f t="shared" si="0"/>
        <v>0</v>
      </c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2"/>
      <c r="DV34" s="70">
        <v>28720</v>
      </c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2"/>
      <c r="EJ34" s="73">
        <v>28720</v>
      </c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5"/>
      <c r="EX34" s="70">
        <v>95000</v>
      </c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2"/>
      <c r="FM34" s="70">
        <v>0</v>
      </c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2"/>
      <c r="GA34" s="70">
        <v>0</v>
      </c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2"/>
      <c r="GO34" s="70">
        <v>95000</v>
      </c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2"/>
      <c r="HD34" s="70">
        <v>95000</v>
      </c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2"/>
      <c r="HR34" s="70">
        <v>0</v>
      </c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2"/>
      <c r="IF34" s="70">
        <v>0</v>
      </c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2"/>
    </row>
    <row r="35" spans="1:254" ht="26.45" customHeight="1">
      <c r="A35" s="24"/>
      <c r="B35" s="76" t="s">
        <v>113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7"/>
      <c r="AY35" s="78" t="s">
        <v>108</v>
      </c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80"/>
      <c r="BN35" s="78" t="s">
        <v>87</v>
      </c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80"/>
      <c r="CC35" s="78" t="s">
        <v>114</v>
      </c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80"/>
      <c r="CR35" s="78" t="s">
        <v>79</v>
      </c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80"/>
      <c r="DG35" s="70">
        <f t="shared" si="0"/>
        <v>0</v>
      </c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2"/>
      <c r="DV35" s="70">
        <v>69400</v>
      </c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2"/>
      <c r="EJ35" s="73">
        <v>69400</v>
      </c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5"/>
      <c r="EX35" s="70">
        <v>80000</v>
      </c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2"/>
      <c r="FM35" s="70">
        <v>80000</v>
      </c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2"/>
      <c r="GA35" s="70">
        <v>0</v>
      </c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2"/>
      <c r="GO35" s="70">
        <v>80000</v>
      </c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2"/>
      <c r="HD35" s="70">
        <v>80000</v>
      </c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2"/>
      <c r="HR35" s="70">
        <v>0</v>
      </c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2"/>
      <c r="IF35" s="70">
        <v>0</v>
      </c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2"/>
    </row>
    <row r="36" spans="1:254" ht="26.45" customHeight="1">
      <c r="A36" s="24"/>
      <c r="B36" s="76" t="s">
        <v>115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7"/>
      <c r="AY36" s="78" t="s">
        <v>108</v>
      </c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80"/>
      <c r="BN36" s="78" t="s">
        <v>87</v>
      </c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80"/>
      <c r="CC36" s="78" t="s">
        <v>116</v>
      </c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80"/>
      <c r="CR36" s="78" t="s">
        <v>79</v>
      </c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80"/>
      <c r="DG36" s="70">
        <f t="shared" si="0"/>
        <v>0</v>
      </c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2"/>
      <c r="DV36" s="70">
        <v>74674.77</v>
      </c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2"/>
      <c r="EJ36" s="73">
        <v>74674.77</v>
      </c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5"/>
      <c r="EX36" s="70">
        <v>0</v>
      </c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2"/>
      <c r="FM36" s="70">
        <v>0</v>
      </c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2"/>
      <c r="GA36" s="70">
        <v>0</v>
      </c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2"/>
      <c r="GO36" s="70">
        <v>0</v>
      </c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2"/>
      <c r="HD36" s="70">
        <v>0</v>
      </c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2"/>
      <c r="HR36" s="70">
        <v>0</v>
      </c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2"/>
      <c r="IF36" s="70">
        <v>0</v>
      </c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2"/>
    </row>
    <row r="37" spans="1:254" ht="26.45" customHeight="1">
      <c r="A37" s="24"/>
      <c r="B37" s="76" t="s">
        <v>117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7"/>
      <c r="AY37" s="78" t="s">
        <v>108</v>
      </c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80"/>
      <c r="BN37" s="78" t="s">
        <v>87</v>
      </c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80"/>
      <c r="CC37" s="78" t="s">
        <v>118</v>
      </c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80"/>
      <c r="CR37" s="78" t="s">
        <v>79</v>
      </c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80"/>
      <c r="DG37" s="70">
        <f t="shared" si="0"/>
        <v>1150</v>
      </c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2"/>
      <c r="DV37" s="70">
        <v>151450</v>
      </c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2"/>
      <c r="EJ37" s="73">
        <v>150300</v>
      </c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5"/>
      <c r="EX37" s="70">
        <v>74200</v>
      </c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2"/>
      <c r="FM37" s="70">
        <v>74200</v>
      </c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2"/>
      <c r="GA37" s="70">
        <v>0</v>
      </c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2"/>
      <c r="GO37" s="70">
        <v>74200</v>
      </c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2"/>
      <c r="HD37" s="70">
        <v>74200</v>
      </c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2"/>
      <c r="HR37" s="70">
        <v>0</v>
      </c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2"/>
      <c r="IF37" s="70">
        <v>0</v>
      </c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2"/>
    </row>
    <row r="38" spans="1:254" ht="26.45" customHeight="1">
      <c r="A38" s="24"/>
      <c r="B38" s="76" t="s">
        <v>119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78" t="s">
        <v>108</v>
      </c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80"/>
      <c r="BN38" s="78" t="s">
        <v>87</v>
      </c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80"/>
      <c r="CC38" s="78" t="s">
        <v>120</v>
      </c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80"/>
      <c r="CR38" s="78" t="s">
        <v>79</v>
      </c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80"/>
      <c r="DG38" s="70">
        <f t="shared" si="0"/>
        <v>12268.890000000014</v>
      </c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2"/>
      <c r="DV38" s="70">
        <v>268526</v>
      </c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2"/>
      <c r="EJ38" s="73">
        <v>256257.11</v>
      </c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5"/>
      <c r="EX38" s="70">
        <v>258700</v>
      </c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2"/>
      <c r="FM38" s="70">
        <v>258700</v>
      </c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2"/>
      <c r="GA38" s="70">
        <v>0</v>
      </c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2"/>
      <c r="GO38" s="70">
        <v>258700</v>
      </c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2"/>
      <c r="HD38" s="70">
        <v>258700</v>
      </c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2"/>
      <c r="HR38" s="70">
        <v>0</v>
      </c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2"/>
      <c r="IF38" s="70">
        <v>0</v>
      </c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2"/>
    </row>
    <row r="39" spans="1:254" ht="26.45" customHeight="1">
      <c r="A39" s="24"/>
      <c r="B39" s="76" t="s">
        <v>121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7"/>
      <c r="AY39" s="78" t="s">
        <v>108</v>
      </c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80"/>
      <c r="BN39" s="78" t="s">
        <v>87</v>
      </c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80"/>
      <c r="CC39" s="78" t="s">
        <v>122</v>
      </c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80"/>
      <c r="CR39" s="78" t="s">
        <v>79</v>
      </c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80"/>
      <c r="DG39" s="70">
        <f t="shared" si="0"/>
        <v>0</v>
      </c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2"/>
      <c r="DV39" s="70">
        <v>0</v>
      </c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2"/>
      <c r="EJ39" s="73">
        <v>0</v>
      </c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5"/>
      <c r="EX39" s="70">
        <v>10000</v>
      </c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2"/>
      <c r="FM39" s="70">
        <v>10000</v>
      </c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2"/>
      <c r="GA39" s="70">
        <v>0</v>
      </c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2"/>
      <c r="GO39" s="70">
        <v>10000</v>
      </c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2"/>
      <c r="HD39" s="70">
        <v>10000</v>
      </c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2"/>
      <c r="HR39" s="70">
        <v>0</v>
      </c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2"/>
      <c r="IF39" s="70">
        <v>0</v>
      </c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2"/>
    </row>
    <row r="40" spans="1:254" ht="26.45" customHeight="1">
      <c r="A40" s="24"/>
      <c r="B40" s="76" t="s">
        <v>123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7"/>
      <c r="AY40" s="78" t="s">
        <v>92</v>
      </c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80"/>
      <c r="BN40" s="78" t="s">
        <v>96</v>
      </c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80"/>
      <c r="CC40" s="78" t="s">
        <v>55</v>
      </c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80"/>
      <c r="CR40" s="78" t="s">
        <v>79</v>
      </c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80"/>
      <c r="DG40" s="70">
        <f t="shared" si="0"/>
        <v>994355.19</v>
      </c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2"/>
      <c r="DV40" s="70">
        <v>994355.19</v>
      </c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2"/>
      <c r="EJ40" s="73">
        <v>0</v>
      </c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5"/>
      <c r="EX40" s="70">
        <v>1130000</v>
      </c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2"/>
      <c r="FM40" s="70">
        <v>1130000</v>
      </c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2"/>
      <c r="GA40" s="70">
        <v>0</v>
      </c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2"/>
      <c r="GO40" s="70">
        <v>1130000</v>
      </c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2"/>
      <c r="HD40" s="70">
        <v>1130000</v>
      </c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2"/>
      <c r="HR40" s="70">
        <v>0</v>
      </c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2"/>
      <c r="IF40" s="70">
        <v>0</v>
      </c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2"/>
    </row>
    <row r="41" spans="1:254" ht="26.45" customHeight="1">
      <c r="A41" s="24"/>
      <c r="B41" s="76" t="s">
        <v>124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7"/>
      <c r="AY41" s="78" t="s">
        <v>92</v>
      </c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80"/>
      <c r="BN41" s="78" t="s">
        <v>87</v>
      </c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80"/>
      <c r="CC41" s="78" t="s">
        <v>125</v>
      </c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80"/>
      <c r="CR41" s="78" t="s">
        <v>79</v>
      </c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80"/>
      <c r="DG41" s="70">
        <f t="shared" si="0"/>
        <v>0</v>
      </c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2"/>
      <c r="DV41" s="70">
        <v>238104</v>
      </c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2"/>
      <c r="EJ41" s="73">
        <v>238104</v>
      </c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5"/>
      <c r="EX41" s="70">
        <v>200000</v>
      </c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2"/>
      <c r="FM41" s="70">
        <v>200000</v>
      </c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2"/>
      <c r="GA41" s="70">
        <v>0</v>
      </c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2"/>
      <c r="GO41" s="70">
        <v>200000</v>
      </c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2"/>
      <c r="HD41" s="70">
        <v>200000</v>
      </c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2"/>
      <c r="HR41" s="70">
        <v>0</v>
      </c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2"/>
      <c r="IF41" s="70">
        <v>0</v>
      </c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2"/>
    </row>
    <row r="42" spans="1:254" ht="26.45" customHeight="1">
      <c r="A42" s="24"/>
      <c r="B42" s="76" t="s">
        <v>126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7"/>
      <c r="AY42" s="78" t="s">
        <v>92</v>
      </c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80"/>
      <c r="BN42" s="78" t="s">
        <v>87</v>
      </c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80"/>
      <c r="CC42" s="78" t="s">
        <v>127</v>
      </c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80"/>
      <c r="CR42" s="78" t="s">
        <v>79</v>
      </c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80"/>
      <c r="DG42" s="70">
        <f t="shared" si="0"/>
        <v>16654.109999999986</v>
      </c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2"/>
      <c r="DV42" s="70">
        <v>566660.18999999994</v>
      </c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2"/>
      <c r="EJ42" s="73">
        <v>550006.07999999996</v>
      </c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5"/>
      <c r="EX42" s="70">
        <v>366500</v>
      </c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2"/>
      <c r="FM42" s="70">
        <v>366500</v>
      </c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2"/>
      <c r="GA42" s="70">
        <v>0</v>
      </c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2"/>
      <c r="GO42" s="70">
        <v>366500</v>
      </c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2"/>
      <c r="HD42" s="70">
        <v>366500</v>
      </c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2"/>
      <c r="HR42" s="70">
        <v>0</v>
      </c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2"/>
      <c r="IF42" s="70">
        <v>0</v>
      </c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2"/>
    </row>
    <row r="43" spans="1:254" ht="26.45" customHeight="1">
      <c r="A43" s="24"/>
      <c r="B43" s="76" t="s">
        <v>128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7"/>
      <c r="AY43" s="78" t="s">
        <v>92</v>
      </c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80"/>
      <c r="BN43" s="78" t="s">
        <v>87</v>
      </c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80"/>
      <c r="CC43" s="78" t="s">
        <v>129</v>
      </c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80"/>
      <c r="CR43" s="78" t="s">
        <v>79</v>
      </c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80"/>
      <c r="DG43" s="70">
        <f t="shared" si="0"/>
        <v>0</v>
      </c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2"/>
      <c r="DV43" s="70">
        <v>106250</v>
      </c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2"/>
      <c r="EJ43" s="73">
        <v>106250</v>
      </c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5"/>
      <c r="EX43" s="70">
        <v>163500</v>
      </c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2"/>
      <c r="FM43" s="70">
        <v>163500</v>
      </c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2"/>
      <c r="GA43" s="70">
        <v>0</v>
      </c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2"/>
      <c r="GO43" s="70">
        <v>163500</v>
      </c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2"/>
      <c r="HD43" s="70">
        <v>163500</v>
      </c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2"/>
      <c r="HR43" s="70">
        <v>0</v>
      </c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2"/>
      <c r="IF43" s="70">
        <v>0</v>
      </c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2"/>
    </row>
    <row r="44" spans="1:254" ht="26.45" customHeight="1">
      <c r="A44" s="24"/>
      <c r="B44" s="76" t="s">
        <v>130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7"/>
      <c r="AY44" s="78" t="s">
        <v>92</v>
      </c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80"/>
      <c r="BN44" s="78" t="s">
        <v>87</v>
      </c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80"/>
      <c r="CC44" s="78" t="s">
        <v>93</v>
      </c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80"/>
      <c r="CR44" s="78" t="s">
        <v>79</v>
      </c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80"/>
      <c r="DG44" s="70">
        <f t="shared" si="0"/>
        <v>0</v>
      </c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2"/>
      <c r="DV44" s="70">
        <v>83341</v>
      </c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2"/>
      <c r="EJ44" s="73">
        <v>83341</v>
      </c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5"/>
      <c r="EX44" s="70">
        <v>400000</v>
      </c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2"/>
      <c r="FM44" s="70">
        <v>400000</v>
      </c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2"/>
      <c r="GA44" s="70">
        <v>0</v>
      </c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2"/>
      <c r="GO44" s="70">
        <v>400000</v>
      </c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2"/>
      <c r="HD44" s="70">
        <v>400000</v>
      </c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2"/>
      <c r="HR44" s="70">
        <v>0</v>
      </c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2"/>
      <c r="IF44" s="70">
        <v>0</v>
      </c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2"/>
    </row>
    <row r="45" spans="1:254" ht="26.45" customHeight="1">
      <c r="A45" s="24"/>
      <c r="B45" s="76" t="s">
        <v>131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7"/>
      <c r="AY45" s="78" t="s">
        <v>132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80"/>
      <c r="BN45" s="78" t="s">
        <v>96</v>
      </c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80"/>
      <c r="CC45" s="78" t="s">
        <v>55</v>
      </c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80"/>
      <c r="CR45" s="78" t="s">
        <v>79</v>
      </c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80"/>
      <c r="DG45" s="70">
        <f t="shared" si="0"/>
        <v>62086</v>
      </c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2"/>
      <c r="DV45" s="70">
        <v>62086</v>
      </c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2"/>
      <c r="EJ45" s="73">
        <v>0</v>
      </c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5"/>
      <c r="EX45" s="70">
        <v>60000</v>
      </c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2"/>
      <c r="FM45" s="70">
        <v>60000</v>
      </c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2"/>
      <c r="GA45" s="70">
        <v>0</v>
      </c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2"/>
      <c r="GO45" s="70">
        <v>60000</v>
      </c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2"/>
      <c r="HD45" s="70">
        <v>60000</v>
      </c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2"/>
      <c r="HR45" s="70">
        <v>0</v>
      </c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2"/>
      <c r="IF45" s="70">
        <v>0</v>
      </c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2"/>
    </row>
    <row r="46" spans="1:254" ht="26.45" customHeight="1">
      <c r="A46" s="24"/>
      <c r="B46" s="76" t="s">
        <v>133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7"/>
      <c r="AY46" s="78" t="s">
        <v>132</v>
      </c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80"/>
      <c r="BN46" s="78" t="s">
        <v>87</v>
      </c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80"/>
      <c r="CC46" s="78" t="s">
        <v>112</v>
      </c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80"/>
      <c r="CR46" s="78" t="s">
        <v>79</v>
      </c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80"/>
      <c r="DG46" s="70">
        <f t="shared" si="0"/>
        <v>0</v>
      </c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2"/>
      <c r="DV46" s="70">
        <v>62086</v>
      </c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2"/>
      <c r="EJ46" s="73">
        <v>62086</v>
      </c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5"/>
      <c r="EX46" s="70">
        <v>60000</v>
      </c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2"/>
      <c r="FM46" s="70">
        <v>60000</v>
      </c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2"/>
      <c r="GA46" s="70">
        <v>0</v>
      </c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2"/>
      <c r="GO46" s="70">
        <v>60000</v>
      </c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2"/>
      <c r="HD46" s="70">
        <v>60000</v>
      </c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2"/>
      <c r="HR46" s="70">
        <v>0</v>
      </c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2"/>
      <c r="IF46" s="70">
        <v>0</v>
      </c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2"/>
    </row>
    <row r="47" spans="1:254" ht="26.45" customHeight="1">
      <c r="A47" s="24"/>
      <c r="B47" s="76" t="s">
        <v>134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7"/>
      <c r="AY47" s="78" t="s">
        <v>135</v>
      </c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80"/>
      <c r="BN47" s="78" t="s">
        <v>87</v>
      </c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80"/>
      <c r="CC47" s="78" t="s">
        <v>55</v>
      </c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80"/>
      <c r="CR47" s="78" t="s">
        <v>79</v>
      </c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80"/>
      <c r="DG47" s="70">
        <f t="shared" si="0"/>
        <v>0</v>
      </c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2"/>
      <c r="DV47" s="70">
        <v>80000</v>
      </c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2"/>
      <c r="EJ47" s="73">
        <v>80000</v>
      </c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5"/>
      <c r="EX47" s="70">
        <v>80000</v>
      </c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2"/>
      <c r="FM47" s="70">
        <v>0</v>
      </c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2"/>
      <c r="GA47" s="70">
        <v>0</v>
      </c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2"/>
      <c r="GO47" s="70">
        <v>80000</v>
      </c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2"/>
      <c r="HD47" s="70">
        <v>80000</v>
      </c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2"/>
      <c r="HR47" s="70">
        <v>0</v>
      </c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2"/>
      <c r="IF47" s="70">
        <v>0</v>
      </c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2"/>
    </row>
    <row r="48" spans="1:254" ht="26.45" customHeight="1">
      <c r="A48" s="24"/>
      <c r="B48" s="76" t="s">
        <v>136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7"/>
      <c r="AY48" s="78" t="s">
        <v>75</v>
      </c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80"/>
      <c r="BN48" s="78" t="s">
        <v>96</v>
      </c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80"/>
      <c r="CC48" s="78" t="s">
        <v>55</v>
      </c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80"/>
      <c r="CR48" s="78" t="s">
        <v>79</v>
      </c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80"/>
      <c r="DG48" s="70">
        <f t="shared" si="0"/>
        <v>49731658.880000003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2"/>
      <c r="DV48" s="70">
        <v>49731658.880000003</v>
      </c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2"/>
      <c r="EJ48" s="73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5"/>
      <c r="EX48" s="70">
        <v>37124100</v>
      </c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2"/>
      <c r="FM48" s="70">
        <v>37124100</v>
      </c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2"/>
      <c r="GA48" s="70">
        <v>0</v>
      </c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2"/>
      <c r="GO48" s="70">
        <v>37080000</v>
      </c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2"/>
      <c r="HD48" s="70">
        <v>37080000</v>
      </c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2"/>
      <c r="HR48" s="70">
        <v>0</v>
      </c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2"/>
      <c r="IF48" s="70">
        <v>0</v>
      </c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2"/>
    </row>
    <row r="49" spans="1:254" ht="26.45" customHeight="1">
      <c r="A49" s="24"/>
      <c r="B49" s="76" t="s">
        <v>137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7"/>
      <c r="AY49" s="78" t="s">
        <v>54</v>
      </c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80"/>
      <c r="BN49" s="78" t="s">
        <v>87</v>
      </c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80"/>
      <c r="CC49" s="78" t="s">
        <v>55</v>
      </c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80"/>
      <c r="CR49" s="78" t="s">
        <v>79</v>
      </c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80"/>
      <c r="DG49" s="70">
        <f t="shared" si="0"/>
        <v>-54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2"/>
      <c r="DV49" s="70">
        <v>7651600</v>
      </c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2"/>
      <c r="EJ49" s="73">
        <v>7651654</v>
      </c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5"/>
      <c r="EX49" s="70">
        <v>7651600</v>
      </c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2"/>
      <c r="FM49" s="70">
        <v>7651600</v>
      </c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2"/>
      <c r="GA49" s="70">
        <v>0</v>
      </c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2"/>
      <c r="GO49" s="70">
        <v>7651600</v>
      </c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2"/>
      <c r="HD49" s="70">
        <v>7651600</v>
      </c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2"/>
      <c r="HR49" s="70">
        <v>0</v>
      </c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2"/>
      <c r="IF49" s="70">
        <v>0</v>
      </c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2"/>
    </row>
    <row r="50" spans="1:254" ht="26.45" customHeight="1">
      <c r="A50" s="24"/>
      <c r="B50" s="76" t="s">
        <v>137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7"/>
      <c r="AY50" s="78" t="s">
        <v>54</v>
      </c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80"/>
      <c r="BN50" s="78" t="s">
        <v>85</v>
      </c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80"/>
      <c r="CC50" s="78" t="s">
        <v>55</v>
      </c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80"/>
      <c r="CR50" s="78" t="s">
        <v>79</v>
      </c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80"/>
      <c r="DG50" s="70">
        <f t="shared" si="0"/>
        <v>241779.5700000003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2"/>
      <c r="DV50" s="70">
        <v>29878253.57</v>
      </c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2"/>
      <c r="EJ50" s="73">
        <v>29636474</v>
      </c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5"/>
      <c r="EX50" s="70">
        <v>20633900</v>
      </c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2"/>
      <c r="FM50" s="70">
        <v>20633900</v>
      </c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2"/>
      <c r="GA50" s="70">
        <v>0</v>
      </c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2"/>
      <c r="GO50" s="70">
        <v>20600000</v>
      </c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2"/>
      <c r="HD50" s="70">
        <v>20600000</v>
      </c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2"/>
      <c r="HR50" s="70">
        <v>0</v>
      </c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2"/>
      <c r="IF50" s="70">
        <v>0</v>
      </c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2"/>
    </row>
    <row r="51" spans="1:254" ht="26.45" customHeight="1">
      <c r="A51" s="24"/>
      <c r="B51" s="76" t="s">
        <v>137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7"/>
      <c r="AY51" s="78" t="s">
        <v>54</v>
      </c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80"/>
      <c r="BN51" s="78" t="s">
        <v>83</v>
      </c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80"/>
      <c r="CC51" s="78" t="s">
        <v>55</v>
      </c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80"/>
      <c r="CR51" s="78" t="s">
        <v>79</v>
      </c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80"/>
      <c r="DG51" s="70">
        <f t="shared" si="0"/>
        <v>0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2"/>
      <c r="DV51" s="70">
        <v>265660</v>
      </c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2"/>
      <c r="EJ51" s="73">
        <v>265660</v>
      </c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5"/>
      <c r="EX51" s="70">
        <v>0</v>
      </c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2"/>
      <c r="FM51" s="70">
        <v>0</v>
      </c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2"/>
      <c r="GA51" s="70">
        <v>0</v>
      </c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2"/>
      <c r="GO51" s="70">
        <v>0</v>
      </c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2"/>
      <c r="HD51" s="70">
        <v>0</v>
      </c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2"/>
      <c r="HR51" s="70">
        <v>0</v>
      </c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2"/>
      <c r="IF51" s="70">
        <v>0</v>
      </c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2"/>
    </row>
    <row r="52" spans="1:254" ht="26.45" customHeight="1">
      <c r="A52" s="24"/>
      <c r="B52" s="76" t="s">
        <v>137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7"/>
      <c r="AY52" s="78" t="s">
        <v>54</v>
      </c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80"/>
      <c r="BN52" s="78" t="s">
        <v>81</v>
      </c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80"/>
      <c r="CC52" s="78" t="s">
        <v>55</v>
      </c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80"/>
      <c r="CR52" s="78" t="s">
        <v>79</v>
      </c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80"/>
      <c r="DG52" s="70">
        <f t="shared" si="0"/>
        <v>0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2"/>
      <c r="DV52" s="70">
        <v>250000</v>
      </c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2"/>
      <c r="EJ52" s="73">
        <v>250000</v>
      </c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5"/>
      <c r="EX52" s="70">
        <v>0</v>
      </c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2"/>
      <c r="FM52" s="70">
        <v>0</v>
      </c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2"/>
      <c r="GA52" s="70">
        <v>0</v>
      </c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2"/>
      <c r="GO52" s="70">
        <v>0</v>
      </c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2"/>
      <c r="HD52" s="70">
        <v>0</v>
      </c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2"/>
      <c r="HR52" s="70">
        <v>0</v>
      </c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2"/>
      <c r="IF52" s="70">
        <v>0</v>
      </c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2"/>
    </row>
    <row r="53" spans="1:254" ht="26.45" customHeight="1">
      <c r="A53" s="24"/>
      <c r="B53" s="76" t="s">
        <v>138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7"/>
      <c r="AY53" s="78" t="s">
        <v>139</v>
      </c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80"/>
      <c r="BN53" s="78" t="s">
        <v>87</v>
      </c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80"/>
      <c r="CC53" s="78" t="s">
        <v>55</v>
      </c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80"/>
      <c r="CR53" s="78" t="s">
        <v>79</v>
      </c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80"/>
      <c r="DG53" s="70">
        <f t="shared" si="0"/>
        <v>0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2"/>
      <c r="DV53" s="70">
        <v>1910800</v>
      </c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2"/>
      <c r="EJ53" s="73">
        <v>1910800</v>
      </c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5"/>
      <c r="EX53" s="70">
        <v>1910800</v>
      </c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2"/>
      <c r="FM53" s="70">
        <v>1910800</v>
      </c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2"/>
      <c r="GA53" s="70">
        <v>0</v>
      </c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2"/>
      <c r="GO53" s="70">
        <v>1910800</v>
      </c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2"/>
      <c r="HD53" s="70">
        <v>1910800</v>
      </c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2"/>
      <c r="HR53" s="70">
        <v>0</v>
      </c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2"/>
      <c r="IF53" s="70">
        <v>0</v>
      </c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2"/>
    </row>
    <row r="54" spans="1:254" ht="26.45" customHeight="1">
      <c r="A54" s="24"/>
      <c r="B54" s="76" t="s">
        <v>138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8" t="s">
        <v>139</v>
      </c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80"/>
      <c r="BN54" s="78" t="s">
        <v>85</v>
      </c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80"/>
      <c r="CC54" s="78" t="s">
        <v>55</v>
      </c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80"/>
      <c r="CR54" s="78" t="s">
        <v>79</v>
      </c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80"/>
      <c r="DG54" s="70">
        <f t="shared" si="0"/>
        <v>58676.839999999851</v>
      </c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2"/>
      <c r="DV54" s="70">
        <v>8920105.3100000005</v>
      </c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2"/>
      <c r="EJ54" s="73">
        <v>8861428.4700000007</v>
      </c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5"/>
      <c r="EX54" s="70">
        <v>6227800</v>
      </c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2"/>
      <c r="FM54" s="70">
        <v>6227800</v>
      </c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2"/>
      <c r="GA54" s="70">
        <v>0</v>
      </c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2"/>
      <c r="GO54" s="70">
        <v>6217600</v>
      </c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2"/>
      <c r="HD54" s="70">
        <v>6217600</v>
      </c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2"/>
      <c r="HR54" s="70">
        <v>0</v>
      </c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2"/>
      <c r="IF54" s="70">
        <v>0</v>
      </c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2"/>
    </row>
    <row r="55" spans="1:254" ht="26.45" customHeight="1">
      <c r="A55" s="24"/>
      <c r="B55" s="76" t="s">
        <v>138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7"/>
      <c r="AY55" s="78" t="s">
        <v>139</v>
      </c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80"/>
      <c r="BN55" s="78" t="s">
        <v>83</v>
      </c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80"/>
      <c r="CC55" s="78" t="s">
        <v>55</v>
      </c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80"/>
      <c r="CR55" s="78" t="s">
        <v>79</v>
      </c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80"/>
      <c r="DG55" s="70">
        <f t="shared" si="0"/>
        <v>0</v>
      </c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2"/>
      <c r="DV55" s="70">
        <v>80240</v>
      </c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2"/>
      <c r="EJ55" s="73">
        <v>80240</v>
      </c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5"/>
      <c r="EX55" s="70">
        <v>0</v>
      </c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2"/>
      <c r="FM55" s="70">
        <v>0</v>
      </c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2"/>
      <c r="GA55" s="70">
        <v>0</v>
      </c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2"/>
      <c r="GO55" s="70">
        <v>0</v>
      </c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2"/>
      <c r="HD55" s="70">
        <v>0</v>
      </c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2"/>
      <c r="HR55" s="70">
        <v>0</v>
      </c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2"/>
      <c r="IF55" s="70">
        <v>0</v>
      </c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2"/>
    </row>
    <row r="56" spans="1:254" ht="26.45" customHeight="1">
      <c r="A56" s="24"/>
      <c r="B56" s="76" t="s">
        <v>138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8" t="s">
        <v>139</v>
      </c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80"/>
      <c r="BN56" s="78" t="s">
        <v>81</v>
      </c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80"/>
      <c r="CC56" s="78" t="s">
        <v>55</v>
      </c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80"/>
      <c r="CR56" s="78" t="s">
        <v>79</v>
      </c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80"/>
      <c r="DG56" s="70">
        <f t="shared" si="0"/>
        <v>0</v>
      </c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2"/>
      <c r="DV56" s="70">
        <v>75000</v>
      </c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2"/>
      <c r="EJ56" s="73">
        <v>75000</v>
      </c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5"/>
      <c r="EX56" s="70">
        <v>0</v>
      </c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2"/>
      <c r="FM56" s="70">
        <v>0</v>
      </c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2"/>
      <c r="GA56" s="70">
        <v>0</v>
      </c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2"/>
      <c r="GO56" s="70">
        <v>0</v>
      </c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2"/>
      <c r="HD56" s="70">
        <v>0</v>
      </c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2"/>
      <c r="HR56" s="70">
        <v>0</v>
      </c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2"/>
      <c r="IF56" s="70">
        <v>0</v>
      </c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2"/>
    </row>
    <row r="57" spans="1:254" ht="26.45" customHeight="1">
      <c r="A57" s="24"/>
      <c r="B57" s="76" t="s">
        <v>140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7"/>
      <c r="AY57" s="78" t="s">
        <v>141</v>
      </c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80"/>
      <c r="BN57" s="78" t="s">
        <v>96</v>
      </c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80"/>
      <c r="CC57" s="78" t="s">
        <v>55</v>
      </c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80"/>
      <c r="CR57" s="78" t="s">
        <v>79</v>
      </c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80"/>
      <c r="DG57" s="70">
        <f t="shared" si="0"/>
        <v>700000</v>
      </c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2"/>
      <c r="DV57" s="70">
        <v>700000</v>
      </c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2"/>
      <c r="EJ57" s="73">
        <v>0</v>
      </c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5"/>
      <c r="EX57" s="70">
        <v>700000</v>
      </c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2"/>
      <c r="FM57" s="70">
        <v>700000</v>
      </c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2"/>
      <c r="GA57" s="70">
        <v>0</v>
      </c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2"/>
      <c r="GO57" s="70">
        <v>700000</v>
      </c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2"/>
      <c r="HD57" s="70">
        <v>700000</v>
      </c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2"/>
      <c r="HR57" s="70">
        <v>0</v>
      </c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2"/>
      <c r="IF57" s="70">
        <v>0</v>
      </c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2"/>
    </row>
    <row r="58" spans="1:254" ht="26.45" customHeight="1">
      <c r="A58" s="24"/>
      <c r="B58" s="76" t="s">
        <v>142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7"/>
      <c r="AY58" s="78" t="s">
        <v>141</v>
      </c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80"/>
      <c r="BN58" s="78" t="s">
        <v>87</v>
      </c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80"/>
      <c r="CC58" s="78" t="s">
        <v>143</v>
      </c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80"/>
      <c r="CR58" s="78" t="s">
        <v>79</v>
      </c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80"/>
      <c r="DG58" s="70">
        <f t="shared" si="0"/>
        <v>0</v>
      </c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2"/>
      <c r="DV58" s="70">
        <v>700000</v>
      </c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2"/>
      <c r="EJ58" s="73">
        <v>700000</v>
      </c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5"/>
      <c r="EX58" s="70">
        <v>700000</v>
      </c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2"/>
      <c r="FM58" s="70">
        <v>700000</v>
      </c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2"/>
      <c r="GA58" s="70">
        <v>0</v>
      </c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2"/>
      <c r="GO58" s="70">
        <v>700000</v>
      </c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2"/>
      <c r="HD58" s="70">
        <v>700000</v>
      </c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2"/>
      <c r="HR58" s="70">
        <v>0</v>
      </c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2"/>
      <c r="IF58" s="70">
        <v>0</v>
      </c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2"/>
    </row>
    <row r="59" spans="1:254" ht="26.45" customHeight="1">
      <c r="A59" s="24"/>
      <c r="B59" s="76" t="s">
        <v>144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7"/>
      <c r="AY59" s="78" t="s">
        <v>145</v>
      </c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80"/>
      <c r="BN59" s="78" t="s">
        <v>75</v>
      </c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80"/>
      <c r="CC59" s="78" t="s">
        <v>55</v>
      </c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80"/>
      <c r="CR59" s="78" t="s">
        <v>56</v>
      </c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80"/>
      <c r="DG59" s="70">
        <f t="shared" si="0"/>
        <v>6930115.0300000003</v>
      </c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2"/>
      <c r="DV59" s="70">
        <v>6930115.0300000003</v>
      </c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2"/>
      <c r="EJ59" s="73">
        <v>0</v>
      </c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5"/>
      <c r="EX59" s="70">
        <v>6366761</v>
      </c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2"/>
      <c r="FM59" s="70">
        <v>6366761</v>
      </c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2"/>
      <c r="GA59" s="70">
        <v>0</v>
      </c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2"/>
      <c r="GO59" s="70">
        <v>6366761</v>
      </c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2"/>
      <c r="HD59" s="70">
        <v>6366761</v>
      </c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2"/>
      <c r="HR59" s="70">
        <v>0</v>
      </c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2"/>
      <c r="IF59" s="70">
        <v>0</v>
      </c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2"/>
    </row>
    <row r="60" spans="1:254" ht="26.45" customHeight="1">
      <c r="A60" s="24"/>
      <c r="B60" s="76" t="s">
        <v>146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7"/>
      <c r="AY60" s="78" t="s">
        <v>90</v>
      </c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80"/>
      <c r="BN60" s="78" t="s">
        <v>75</v>
      </c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80"/>
      <c r="CC60" s="78" t="s">
        <v>55</v>
      </c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80"/>
      <c r="CR60" s="78" t="s">
        <v>56</v>
      </c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80"/>
      <c r="DG60" s="70">
        <f t="shared" si="0"/>
        <v>6930115.0300000003</v>
      </c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2"/>
      <c r="DV60" s="70">
        <v>6930115.0300000003</v>
      </c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2"/>
      <c r="EJ60" s="73">
        <v>0</v>
      </c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5"/>
      <c r="EX60" s="70">
        <v>6366761</v>
      </c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2"/>
      <c r="FM60" s="70">
        <v>6366761</v>
      </c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2"/>
      <c r="GA60" s="70">
        <v>0</v>
      </c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2"/>
      <c r="GO60" s="70">
        <v>6366761</v>
      </c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2"/>
      <c r="HD60" s="70">
        <v>6366761</v>
      </c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2"/>
      <c r="HR60" s="70">
        <v>0</v>
      </c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2"/>
      <c r="IF60" s="70">
        <v>0</v>
      </c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2"/>
    </row>
    <row r="61" spans="1:254" ht="26.45" customHeight="1">
      <c r="A61" s="24"/>
      <c r="B61" s="76" t="s">
        <v>147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7"/>
      <c r="AY61" s="78" t="s">
        <v>90</v>
      </c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80"/>
      <c r="BN61" s="78" t="s">
        <v>54</v>
      </c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80"/>
      <c r="CC61" s="78" t="s">
        <v>148</v>
      </c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80"/>
      <c r="CR61" s="78" t="s">
        <v>56</v>
      </c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80"/>
      <c r="DG61" s="70">
        <f t="shared" si="0"/>
        <v>287175.78000000026</v>
      </c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2"/>
      <c r="DV61" s="70">
        <v>6930115.0300000003</v>
      </c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2"/>
      <c r="EJ61" s="82">
        <v>6642939.25</v>
      </c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4"/>
      <c r="EX61" s="70">
        <v>6366761</v>
      </c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2"/>
      <c r="FM61" s="70">
        <v>6366761</v>
      </c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2"/>
      <c r="GA61" s="70">
        <v>0</v>
      </c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2"/>
      <c r="GO61" s="70">
        <v>6366761</v>
      </c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2"/>
      <c r="HD61" s="70">
        <v>6366761</v>
      </c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2"/>
      <c r="HR61" s="70">
        <v>0</v>
      </c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2"/>
      <c r="IF61" s="70">
        <v>0</v>
      </c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2"/>
    </row>
    <row r="62" spans="1:254" ht="26.45" customHeight="1">
      <c r="A62" s="24"/>
      <c r="B62" s="76" t="s">
        <v>144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7"/>
      <c r="AY62" s="78" t="s">
        <v>145</v>
      </c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80"/>
      <c r="BN62" s="78" t="s">
        <v>96</v>
      </c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80"/>
      <c r="CC62" s="78" t="s">
        <v>55</v>
      </c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80"/>
      <c r="CR62" s="78" t="s">
        <v>79</v>
      </c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80"/>
      <c r="DG62" s="70">
        <f t="shared" si="0"/>
        <v>4645874.67</v>
      </c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2"/>
      <c r="DV62" s="70">
        <v>4645874.67</v>
      </c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2"/>
      <c r="EJ62" s="73">
        <v>0</v>
      </c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5"/>
      <c r="EX62" s="70">
        <v>1902000</v>
      </c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2"/>
      <c r="FM62" s="70">
        <v>1902000</v>
      </c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2"/>
      <c r="GA62" s="70">
        <v>0</v>
      </c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2"/>
      <c r="GO62" s="70">
        <v>1902000</v>
      </c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2"/>
      <c r="HD62" s="70">
        <v>1902000</v>
      </c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2"/>
      <c r="HR62" s="70">
        <v>0</v>
      </c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2"/>
      <c r="IF62" s="70">
        <v>0</v>
      </c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2"/>
    </row>
    <row r="63" spans="1:254" ht="26.45" customHeight="1">
      <c r="A63" s="24"/>
      <c r="B63" s="76" t="s">
        <v>146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7"/>
      <c r="AY63" s="78" t="s">
        <v>90</v>
      </c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80"/>
      <c r="BN63" s="78" t="s">
        <v>96</v>
      </c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80"/>
      <c r="CC63" s="78" t="s">
        <v>55</v>
      </c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80"/>
      <c r="CR63" s="78" t="s">
        <v>79</v>
      </c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80"/>
      <c r="DG63" s="70">
        <f t="shared" si="0"/>
        <v>3641760.67</v>
      </c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2"/>
      <c r="DV63" s="70">
        <v>3641760.67</v>
      </c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2"/>
      <c r="EJ63" s="73">
        <v>0</v>
      </c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5"/>
      <c r="EX63" s="70">
        <v>1702000</v>
      </c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2"/>
      <c r="FM63" s="70">
        <v>1702000</v>
      </c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2"/>
      <c r="GA63" s="70">
        <v>0</v>
      </c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2"/>
      <c r="GO63" s="70">
        <v>1702000</v>
      </c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2"/>
      <c r="HD63" s="70">
        <v>1702000</v>
      </c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2"/>
      <c r="HR63" s="70">
        <v>0</v>
      </c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2"/>
      <c r="IF63" s="70">
        <v>0</v>
      </c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2"/>
    </row>
    <row r="64" spans="1:254" ht="26.45" customHeight="1">
      <c r="A64" s="24"/>
      <c r="B64" s="76" t="s">
        <v>149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7"/>
      <c r="AY64" s="78" t="s">
        <v>90</v>
      </c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80"/>
      <c r="BN64" s="78" t="s">
        <v>87</v>
      </c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80"/>
      <c r="CC64" s="78" t="s">
        <v>150</v>
      </c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80"/>
      <c r="CR64" s="78" t="s">
        <v>79</v>
      </c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80"/>
      <c r="DG64" s="70">
        <f t="shared" si="0"/>
        <v>0</v>
      </c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2"/>
      <c r="DV64" s="70">
        <v>22000</v>
      </c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2"/>
      <c r="EJ64" s="73">
        <v>22000</v>
      </c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5"/>
      <c r="EX64" s="70">
        <v>22000</v>
      </c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2"/>
      <c r="FM64" s="70">
        <v>22000</v>
      </c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2"/>
      <c r="GA64" s="70">
        <v>0</v>
      </c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2"/>
      <c r="GO64" s="70">
        <v>22000</v>
      </c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2"/>
      <c r="HD64" s="70">
        <v>22000</v>
      </c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2"/>
      <c r="HR64" s="70">
        <v>0</v>
      </c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2"/>
      <c r="IF64" s="70">
        <v>0</v>
      </c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2"/>
    </row>
    <row r="65" spans="1:254" ht="26.45" customHeight="1">
      <c r="A65" s="24"/>
      <c r="B65" s="76" t="s">
        <v>151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7"/>
      <c r="AY65" s="78" t="s">
        <v>90</v>
      </c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80"/>
      <c r="BN65" s="78" t="s">
        <v>87</v>
      </c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80"/>
      <c r="CC65" s="78" t="s">
        <v>152</v>
      </c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80"/>
      <c r="CR65" s="78" t="s">
        <v>79</v>
      </c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80"/>
      <c r="DG65" s="70">
        <f t="shared" si="0"/>
        <v>0</v>
      </c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2"/>
      <c r="DV65" s="70">
        <v>29999.99</v>
      </c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2"/>
      <c r="EJ65" s="73">
        <v>29999.99</v>
      </c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5"/>
      <c r="EX65" s="70">
        <v>30000</v>
      </c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2"/>
      <c r="FM65" s="70">
        <v>30000</v>
      </c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2"/>
      <c r="GA65" s="70">
        <v>0</v>
      </c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2"/>
      <c r="GO65" s="70">
        <v>30000</v>
      </c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2"/>
      <c r="HD65" s="70">
        <v>30000</v>
      </c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2"/>
      <c r="HR65" s="70">
        <v>0</v>
      </c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2"/>
      <c r="IF65" s="70">
        <v>0</v>
      </c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2"/>
    </row>
    <row r="66" spans="1:254" ht="26.45" customHeight="1">
      <c r="A66" s="24"/>
      <c r="B66" s="76" t="s">
        <v>153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7"/>
      <c r="AY66" s="78" t="s">
        <v>90</v>
      </c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80"/>
      <c r="BN66" s="78" t="s">
        <v>87</v>
      </c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80"/>
      <c r="CC66" s="78" t="s">
        <v>154</v>
      </c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80"/>
      <c r="CR66" s="78" t="s">
        <v>79</v>
      </c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80"/>
      <c r="DG66" s="70">
        <f t="shared" si="0"/>
        <v>0</v>
      </c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2"/>
      <c r="DV66" s="70">
        <v>0</v>
      </c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2"/>
      <c r="EJ66" s="73">
        <v>0</v>
      </c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5"/>
      <c r="EX66" s="70">
        <v>50000</v>
      </c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2"/>
      <c r="FM66" s="70">
        <v>50000</v>
      </c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2"/>
      <c r="GA66" s="70">
        <v>0</v>
      </c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2"/>
      <c r="GO66" s="70">
        <v>50000</v>
      </c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2"/>
      <c r="HD66" s="70">
        <v>50000</v>
      </c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2"/>
      <c r="HR66" s="70">
        <v>0</v>
      </c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2"/>
      <c r="IF66" s="70">
        <v>0</v>
      </c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2"/>
    </row>
    <row r="67" spans="1:254" ht="26.45" customHeight="1">
      <c r="A67" s="24"/>
      <c r="B67" s="76" t="s">
        <v>147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7"/>
      <c r="AY67" s="78" t="s">
        <v>90</v>
      </c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80"/>
      <c r="BN67" s="78" t="s">
        <v>87</v>
      </c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80"/>
      <c r="CC67" s="78" t="s">
        <v>148</v>
      </c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80"/>
      <c r="CR67" s="78" t="s">
        <v>79</v>
      </c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80"/>
      <c r="DG67" s="70">
        <f t="shared" si="0"/>
        <v>935035.1799999997</v>
      </c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2"/>
      <c r="DV67" s="70">
        <f>2924590+366639.42</f>
        <v>3291229.42</v>
      </c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2"/>
      <c r="EJ67" s="73">
        <v>2356194.2400000002</v>
      </c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5"/>
      <c r="EX67" s="70">
        <v>1200000</v>
      </c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2"/>
      <c r="FM67" s="70">
        <v>1200000</v>
      </c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2"/>
      <c r="GA67" s="70">
        <v>0</v>
      </c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2"/>
      <c r="GO67" s="70">
        <v>1200000</v>
      </c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2"/>
      <c r="HD67" s="70">
        <v>1200000</v>
      </c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2"/>
      <c r="HR67" s="70">
        <v>0</v>
      </c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2"/>
      <c r="IF67" s="70">
        <v>0</v>
      </c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2"/>
    </row>
    <row r="68" spans="1:254" ht="26.45" customHeight="1">
      <c r="A68" s="24"/>
      <c r="B68" s="76" t="s">
        <v>155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7"/>
      <c r="AY68" s="78" t="s">
        <v>90</v>
      </c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80"/>
      <c r="BN68" s="78" t="s">
        <v>87</v>
      </c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80"/>
      <c r="CC68" s="78" t="s">
        <v>91</v>
      </c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80"/>
      <c r="CR68" s="78" t="s">
        <v>79</v>
      </c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80"/>
      <c r="DG68" s="70">
        <f t="shared" si="0"/>
        <v>0</v>
      </c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2"/>
      <c r="DV68" s="70">
        <v>221642.16</v>
      </c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2"/>
      <c r="EJ68" s="73">
        <f>216452.16+4901.16+288.84</f>
        <v>221642.16</v>
      </c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5"/>
      <c r="EX68" s="70">
        <v>200000</v>
      </c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2"/>
      <c r="FM68" s="70">
        <v>200000</v>
      </c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2"/>
      <c r="GA68" s="70">
        <v>0</v>
      </c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2"/>
      <c r="GO68" s="70">
        <v>200000</v>
      </c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2"/>
      <c r="HD68" s="70">
        <v>200000</v>
      </c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2"/>
      <c r="HR68" s="70">
        <v>0</v>
      </c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2"/>
      <c r="IF68" s="70">
        <v>0</v>
      </c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2"/>
    </row>
    <row r="69" spans="1:254" ht="26.45" customHeight="1">
      <c r="A69" s="24"/>
      <c r="B69" s="76" t="s">
        <v>155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7"/>
      <c r="AY69" s="78" t="s">
        <v>90</v>
      </c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80"/>
      <c r="BN69" s="78" t="s">
        <v>85</v>
      </c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80"/>
      <c r="CC69" s="78" t="s">
        <v>91</v>
      </c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80"/>
      <c r="CR69" s="78" t="s">
        <v>79</v>
      </c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80"/>
      <c r="DG69" s="70">
        <f t="shared" ref="DG69:DG74" si="1">DV69-EJ69</f>
        <v>0</v>
      </c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2"/>
      <c r="DV69" s="70">
        <v>243528.52</v>
      </c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2"/>
      <c r="EJ69" s="73">
        <v>243528.52</v>
      </c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5"/>
      <c r="EX69" s="70">
        <v>0</v>
      </c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2"/>
      <c r="FM69" s="70">
        <v>0</v>
      </c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2"/>
      <c r="GA69" s="70">
        <v>0</v>
      </c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2"/>
      <c r="GO69" s="70">
        <v>0</v>
      </c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2"/>
      <c r="HD69" s="70">
        <v>0</v>
      </c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2"/>
      <c r="HR69" s="70">
        <v>0</v>
      </c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2"/>
      <c r="IF69" s="70">
        <v>0</v>
      </c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2"/>
    </row>
    <row r="70" spans="1:254" ht="26.45" customHeight="1">
      <c r="A70" s="24"/>
      <c r="B70" s="76" t="s">
        <v>156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7"/>
      <c r="AY70" s="78" t="s">
        <v>90</v>
      </c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80"/>
      <c r="BN70" s="78" t="s">
        <v>87</v>
      </c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80"/>
      <c r="CC70" s="78" t="s">
        <v>157</v>
      </c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80"/>
      <c r="CR70" s="78" t="s">
        <v>79</v>
      </c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80"/>
      <c r="DG70" s="70">
        <f t="shared" si="1"/>
        <v>0</v>
      </c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2"/>
      <c r="DV70" s="70">
        <v>200000</v>
      </c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2"/>
      <c r="EJ70" s="73">
        <v>200000</v>
      </c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5"/>
      <c r="EX70" s="70">
        <v>200000</v>
      </c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2"/>
      <c r="FM70" s="70">
        <v>200000</v>
      </c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2"/>
      <c r="GA70" s="70">
        <v>0</v>
      </c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2"/>
      <c r="GO70" s="70">
        <v>200000</v>
      </c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2"/>
      <c r="HD70" s="70">
        <v>200000</v>
      </c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2"/>
      <c r="HR70" s="70">
        <v>0</v>
      </c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2"/>
      <c r="IF70" s="70">
        <v>0</v>
      </c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2"/>
    </row>
    <row r="71" spans="1:254" ht="26.45" customHeight="1">
      <c r="A71" s="24"/>
      <c r="B71" s="76" t="s">
        <v>158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7"/>
      <c r="AY71" s="78" t="s">
        <v>159</v>
      </c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80"/>
      <c r="BN71" s="78" t="s">
        <v>87</v>
      </c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80"/>
      <c r="CC71" s="78" t="s">
        <v>160</v>
      </c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80"/>
      <c r="CR71" s="78" t="s">
        <v>79</v>
      </c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80"/>
      <c r="DG71" s="70">
        <f t="shared" si="1"/>
        <v>0</v>
      </c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2"/>
      <c r="DV71" s="70">
        <v>30000</v>
      </c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2"/>
      <c r="EJ71" s="73">
        <v>30000</v>
      </c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5"/>
      <c r="EX71" s="70">
        <v>200000</v>
      </c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2"/>
      <c r="FM71" s="70">
        <v>200000</v>
      </c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2"/>
      <c r="GA71" s="70">
        <v>0</v>
      </c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2"/>
      <c r="GO71" s="70">
        <v>200000</v>
      </c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2"/>
      <c r="HD71" s="70">
        <v>200000</v>
      </c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2"/>
      <c r="HR71" s="70">
        <v>0</v>
      </c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2"/>
      <c r="IF71" s="70">
        <v>0</v>
      </c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2"/>
    </row>
    <row r="72" spans="1:254" ht="26.45" customHeight="1">
      <c r="A72" s="24"/>
      <c r="B72" s="76" t="s">
        <v>158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7"/>
      <c r="AY72" s="78" t="s">
        <v>159</v>
      </c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80"/>
      <c r="BN72" s="78" t="s">
        <v>85</v>
      </c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80"/>
      <c r="CC72" s="78" t="s">
        <v>160</v>
      </c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80"/>
      <c r="CR72" s="78" t="s">
        <v>79</v>
      </c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80"/>
      <c r="DG72" s="70">
        <f t="shared" si="1"/>
        <v>0</v>
      </c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2"/>
      <c r="DV72" s="70">
        <v>974114</v>
      </c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2"/>
      <c r="EJ72" s="73">
        <v>974114</v>
      </c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5"/>
      <c r="EX72" s="70">
        <v>0</v>
      </c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2"/>
      <c r="FM72" s="70">
        <v>0</v>
      </c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2"/>
      <c r="GA72" s="70">
        <v>0</v>
      </c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2"/>
      <c r="GO72" s="70">
        <v>0</v>
      </c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2"/>
      <c r="HD72" s="70">
        <v>0</v>
      </c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2"/>
      <c r="HR72" s="70">
        <v>0</v>
      </c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2"/>
      <c r="IF72" s="70">
        <v>0</v>
      </c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2"/>
    </row>
    <row r="73" spans="1:254" ht="26.45" customHeight="1">
      <c r="A73" s="24"/>
      <c r="B73" s="76" t="s">
        <v>161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7"/>
      <c r="AY73" s="78" t="s">
        <v>162</v>
      </c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80"/>
      <c r="BN73" s="78" t="s">
        <v>96</v>
      </c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80"/>
      <c r="CC73" s="78" t="s">
        <v>55</v>
      </c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80"/>
      <c r="CR73" s="78" t="s">
        <v>79</v>
      </c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80"/>
      <c r="DG73" s="70">
        <f t="shared" si="1"/>
        <v>64000</v>
      </c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2"/>
      <c r="DV73" s="70">
        <v>64000</v>
      </c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2"/>
      <c r="EJ73" s="73">
        <v>0</v>
      </c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5"/>
      <c r="EX73" s="70">
        <v>64000</v>
      </c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2"/>
      <c r="FM73" s="70">
        <v>64000</v>
      </c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2"/>
      <c r="GA73" s="70">
        <v>0</v>
      </c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2"/>
      <c r="GO73" s="70">
        <v>64000</v>
      </c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2"/>
      <c r="HD73" s="70">
        <v>64000</v>
      </c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2"/>
      <c r="HR73" s="70">
        <v>0</v>
      </c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2"/>
      <c r="IF73" s="70">
        <v>0</v>
      </c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2"/>
    </row>
    <row r="74" spans="1:254" ht="39.6" customHeight="1">
      <c r="A74" s="24"/>
      <c r="B74" s="76" t="s">
        <v>163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7"/>
      <c r="AY74" s="78" t="s">
        <v>162</v>
      </c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80"/>
      <c r="BN74" s="78" t="s">
        <v>87</v>
      </c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80"/>
      <c r="CC74" s="78" t="s">
        <v>164</v>
      </c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80"/>
      <c r="CR74" s="78" t="s">
        <v>79</v>
      </c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80"/>
      <c r="DG74" s="70">
        <f t="shared" si="1"/>
        <v>0</v>
      </c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2"/>
      <c r="DV74" s="70">
        <v>64000</v>
      </c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2"/>
      <c r="EJ74" s="73">
        <f>60000+4000</f>
        <v>64000</v>
      </c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5"/>
      <c r="EX74" s="70">
        <v>64000</v>
      </c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2"/>
      <c r="FM74" s="70">
        <v>64000</v>
      </c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2"/>
      <c r="GA74" s="70">
        <v>0</v>
      </c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2"/>
      <c r="GO74" s="70">
        <v>64000</v>
      </c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2"/>
      <c r="HD74" s="70">
        <v>64000</v>
      </c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2"/>
      <c r="HR74" s="70">
        <v>0</v>
      </c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2"/>
      <c r="IF74" s="70">
        <v>0</v>
      </c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2"/>
    </row>
    <row r="75" spans="1:254" ht="26.45" customHeight="1">
      <c r="A75" s="24"/>
      <c r="B75" s="76" t="s">
        <v>165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7"/>
      <c r="AY75" s="78" t="s">
        <v>92</v>
      </c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80"/>
      <c r="BN75" s="78" t="s">
        <v>73</v>
      </c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80"/>
      <c r="CC75" s="78" t="s">
        <v>93</v>
      </c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80"/>
      <c r="CR75" s="78" t="s">
        <v>63</v>
      </c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80"/>
      <c r="DG75" s="70">
        <f>DV75-EJ75</f>
        <v>0</v>
      </c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2"/>
      <c r="DV75" s="70">
        <v>1179940</v>
      </c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2"/>
      <c r="EJ75" s="73">
        <f>849555.36+330384.64</f>
        <v>1179940</v>
      </c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5"/>
      <c r="EX75" s="70">
        <v>0</v>
      </c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2"/>
      <c r="FM75" s="70">
        <v>0</v>
      </c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2"/>
      <c r="GA75" s="70">
        <v>0</v>
      </c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2"/>
      <c r="GO75" s="70">
        <v>0</v>
      </c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2"/>
      <c r="HD75" s="70">
        <v>0</v>
      </c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2"/>
      <c r="HR75" s="70">
        <v>0</v>
      </c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2"/>
      <c r="IF75" s="70">
        <v>0</v>
      </c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2"/>
    </row>
    <row r="76" spans="1:254" ht="22.5" customHeight="1"/>
    <row r="77" spans="1:254" ht="25.5" customHeight="1"/>
    <row r="78" spans="1:254" ht="12" customHeight="1">
      <c r="B78" s="26" t="s">
        <v>4</v>
      </c>
      <c r="C78" s="85"/>
      <c r="D78" s="85"/>
      <c r="E78" s="85"/>
      <c r="F78" s="85"/>
      <c r="G78" s="25" t="s">
        <v>4</v>
      </c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6">
        <v>20</v>
      </c>
      <c r="AC78" s="86"/>
      <c r="AD78" s="86"/>
      <c r="AE78" s="86"/>
      <c r="AF78" s="87"/>
      <c r="AG78" s="87"/>
      <c r="AH78" s="87"/>
      <c r="AI78" s="87"/>
      <c r="AJ78" s="25" t="s">
        <v>5</v>
      </c>
    </row>
  </sheetData>
  <mergeCells count="1092">
    <mergeCell ref="IF75:IT75"/>
    <mergeCell ref="C78:F78"/>
    <mergeCell ref="J78:AA78"/>
    <mergeCell ref="AB78:AE78"/>
    <mergeCell ref="AF78:AI78"/>
    <mergeCell ref="GA75:GN75"/>
    <mergeCell ref="GO75:HC75"/>
    <mergeCell ref="HD75:HQ75"/>
    <mergeCell ref="HR75:IE75"/>
    <mergeCell ref="DG75:DU75"/>
    <mergeCell ref="DV75:EI75"/>
    <mergeCell ref="EJ75:EW75"/>
    <mergeCell ref="EX75:FL75"/>
    <mergeCell ref="B75:AX75"/>
    <mergeCell ref="AY75:BM75"/>
    <mergeCell ref="BN75:CB75"/>
    <mergeCell ref="CC75:CQ75"/>
    <mergeCell ref="CR75:DF75"/>
    <mergeCell ref="FM75:FZ75"/>
    <mergeCell ref="HR74:IE74"/>
    <mergeCell ref="DG74:DU74"/>
    <mergeCell ref="DV74:EI74"/>
    <mergeCell ref="EJ74:EW74"/>
    <mergeCell ref="EX74:FL74"/>
    <mergeCell ref="IF74:IT74"/>
    <mergeCell ref="IF73:IT73"/>
    <mergeCell ref="B74:AX74"/>
    <mergeCell ref="AY74:BM74"/>
    <mergeCell ref="BN74:CB74"/>
    <mergeCell ref="CC74:CQ74"/>
    <mergeCell ref="CR74:DF74"/>
    <mergeCell ref="FM74:FZ74"/>
    <mergeCell ref="GA74:GN74"/>
    <mergeCell ref="GO74:HC74"/>
    <mergeCell ref="HD74:HQ74"/>
    <mergeCell ref="GA73:GN73"/>
    <mergeCell ref="GO73:HC73"/>
    <mergeCell ref="HD73:HQ73"/>
    <mergeCell ref="HR73:IE73"/>
    <mergeCell ref="DG73:DU73"/>
    <mergeCell ref="DV73:EI73"/>
    <mergeCell ref="EJ73:EW73"/>
    <mergeCell ref="EX73:FL73"/>
    <mergeCell ref="B73:AX73"/>
    <mergeCell ref="AY73:BM73"/>
    <mergeCell ref="BN73:CB73"/>
    <mergeCell ref="CC73:CQ73"/>
    <mergeCell ref="CR73:DF73"/>
    <mergeCell ref="FM73:FZ73"/>
    <mergeCell ref="HR72:IE72"/>
    <mergeCell ref="DG72:DU72"/>
    <mergeCell ref="DV72:EI72"/>
    <mergeCell ref="EJ72:EW72"/>
    <mergeCell ref="EX72:FL72"/>
    <mergeCell ref="IF72:IT72"/>
    <mergeCell ref="IF71:IT71"/>
    <mergeCell ref="B72:AX72"/>
    <mergeCell ref="AY72:BM72"/>
    <mergeCell ref="BN72:CB72"/>
    <mergeCell ref="CC72:CQ72"/>
    <mergeCell ref="CR72:DF72"/>
    <mergeCell ref="FM72:FZ72"/>
    <mergeCell ref="GA72:GN72"/>
    <mergeCell ref="GO72:HC72"/>
    <mergeCell ref="HD72:HQ72"/>
    <mergeCell ref="GA71:GN71"/>
    <mergeCell ref="GO71:HC71"/>
    <mergeCell ref="HD71:HQ71"/>
    <mergeCell ref="HR71:IE71"/>
    <mergeCell ref="DG71:DU71"/>
    <mergeCell ref="DV71:EI71"/>
    <mergeCell ref="EJ71:EW71"/>
    <mergeCell ref="EX71:FL71"/>
    <mergeCell ref="B71:AX71"/>
    <mergeCell ref="AY71:BM71"/>
    <mergeCell ref="BN71:CB71"/>
    <mergeCell ref="CC71:CQ71"/>
    <mergeCell ref="CR71:DF71"/>
    <mergeCell ref="FM71:FZ71"/>
    <mergeCell ref="HR70:IE70"/>
    <mergeCell ref="DG70:DU70"/>
    <mergeCell ref="DV70:EI70"/>
    <mergeCell ref="EJ70:EW70"/>
    <mergeCell ref="EX70:FL70"/>
    <mergeCell ref="IF70:IT70"/>
    <mergeCell ref="IF69:IT69"/>
    <mergeCell ref="B70:AX70"/>
    <mergeCell ref="AY70:BM70"/>
    <mergeCell ref="BN70:CB70"/>
    <mergeCell ref="CC70:CQ70"/>
    <mergeCell ref="CR70:DF70"/>
    <mergeCell ref="FM70:FZ70"/>
    <mergeCell ref="GA70:GN70"/>
    <mergeCell ref="GO70:HC70"/>
    <mergeCell ref="HD70:HQ70"/>
    <mergeCell ref="GA69:GN69"/>
    <mergeCell ref="GO69:HC69"/>
    <mergeCell ref="HD69:HQ69"/>
    <mergeCell ref="HR69:IE69"/>
    <mergeCell ref="DG69:DU69"/>
    <mergeCell ref="DV69:EI69"/>
    <mergeCell ref="EJ69:EW69"/>
    <mergeCell ref="EX69:FL69"/>
    <mergeCell ref="B69:AX69"/>
    <mergeCell ref="AY69:BM69"/>
    <mergeCell ref="BN69:CB69"/>
    <mergeCell ref="CC69:CQ69"/>
    <mergeCell ref="CR69:DF69"/>
    <mergeCell ref="FM69:FZ69"/>
    <mergeCell ref="HR68:IE68"/>
    <mergeCell ref="DG68:DU68"/>
    <mergeCell ref="DV68:EI68"/>
    <mergeCell ref="EJ68:EW68"/>
    <mergeCell ref="EX68:FL68"/>
    <mergeCell ref="IF68:IT68"/>
    <mergeCell ref="IF67:IT67"/>
    <mergeCell ref="B68:AX68"/>
    <mergeCell ref="AY68:BM68"/>
    <mergeCell ref="BN68:CB68"/>
    <mergeCell ref="CC68:CQ68"/>
    <mergeCell ref="CR68:DF68"/>
    <mergeCell ref="FM68:FZ68"/>
    <mergeCell ref="GA68:GN68"/>
    <mergeCell ref="GO68:HC68"/>
    <mergeCell ref="HD68:HQ68"/>
    <mergeCell ref="GA67:GN67"/>
    <mergeCell ref="GO67:HC67"/>
    <mergeCell ref="HD67:HQ67"/>
    <mergeCell ref="HR67:IE67"/>
    <mergeCell ref="DG67:DU67"/>
    <mergeCell ref="DV67:EI67"/>
    <mergeCell ref="EJ67:EW67"/>
    <mergeCell ref="EX67:FL67"/>
    <mergeCell ref="B67:AX67"/>
    <mergeCell ref="AY67:BM67"/>
    <mergeCell ref="BN67:CB67"/>
    <mergeCell ref="CC67:CQ67"/>
    <mergeCell ref="CR67:DF67"/>
    <mergeCell ref="FM67:FZ67"/>
    <mergeCell ref="HR66:IE66"/>
    <mergeCell ref="DG66:DU66"/>
    <mergeCell ref="DV66:EI66"/>
    <mergeCell ref="EJ66:EW66"/>
    <mergeCell ref="EX66:FL66"/>
    <mergeCell ref="IF66:IT66"/>
    <mergeCell ref="IF65:IT65"/>
    <mergeCell ref="B66:AX66"/>
    <mergeCell ref="AY66:BM66"/>
    <mergeCell ref="BN66:CB66"/>
    <mergeCell ref="CC66:CQ66"/>
    <mergeCell ref="CR66:DF66"/>
    <mergeCell ref="FM66:FZ66"/>
    <mergeCell ref="GA66:GN66"/>
    <mergeCell ref="GO66:HC66"/>
    <mergeCell ref="HD66:HQ66"/>
    <mergeCell ref="GA65:GN65"/>
    <mergeCell ref="GO65:HC65"/>
    <mergeCell ref="HD65:HQ65"/>
    <mergeCell ref="HR65:IE65"/>
    <mergeCell ref="DG65:DU65"/>
    <mergeCell ref="DV65:EI65"/>
    <mergeCell ref="EJ65:EW65"/>
    <mergeCell ref="EX65:FL65"/>
    <mergeCell ref="B65:AX65"/>
    <mergeCell ref="AY65:BM65"/>
    <mergeCell ref="BN65:CB65"/>
    <mergeCell ref="CC65:CQ65"/>
    <mergeCell ref="CR65:DF65"/>
    <mergeCell ref="FM65:FZ65"/>
    <mergeCell ref="HR64:IE64"/>
    <mergeCell ref="DG64:DU64"/>
    <mergeCell ref="DV64:EI64"/>
    <mergeCell ref="EJ64:EW64"/>
    <mergeCell ref="EX64:FL64"/>
    <mergeCell ref="IF64:IT64"/>
    <mergeCell ref="IF63:IT63"/>
    <mergeCell ref="B64:AX64"/>
    <mergeCell ref="AY64:BM64"/>
    <mergeCell ref="BN64:CB64"/>
    <mergeCell ref="CC64:CQ64"/>
    <mergeCell ref="CR64:DF64"/>
    <mergeCell ref="FM64:FZ64"/>
    <mergeCell ref="GA64:GN64"/>
    <mergeCell ref="GO64:HC64"/>
    <mergeCell ref="HD64:HQ64"/>
    <mergeCell ref="GA63:GN63"/>
    <mergeCell ref="GO63:HC63"/>
    <mergeCell ref="HD63:HQ63"/>
    <mergeCell ref="HR63:IE63"/>
    <mergeCell ref="DG63:DU63"/>
    <mergeCell ref="DV63:EI63"/>
    <mergeCell ref="EJ63:EW63"/>
    <mergeCell ref="EX63:FL63"/>
    <mergeCell ref="B63:AX63"/>
    <mergeCell ref="AY63:BM63"/>
    <mergeCell ref="BN63:CB63"/>
    <mergeCell ref="CC63:CQ63"/>
    <mergeCell ref="CR63:DF63"/>
    <mergeCell ref="FM63:FZ63"/>
    <mergeCell ref="HR62:IE62"/>
    <mergeCell ref="DG62:DU62"/>
    <mergeCell ref="DV62:EI62"/>
    <mergeCell ref="EJ62:EW62"/>
    <mergeCell ref="EX62:FL62"/>
    <mergeCell ref="IF62:IT62"/>
    <mergeCell ref="IF61:IT61"/>
    <mergeCell ref="B62:AX62"/>
    <mergeCell ref="AY62:BM62"/>
    <mergeCell ref="BN62:CB62"/>
    <mergeCell ref="CC62:CQ62"/>
    <mergeCell ref="CR62:DF62"/>
    <mergeCell ref="FM62:FZ62"/>
    <mergeCell ref="GA62:GN62"/>
    <mergeCell ref="GO62:HC62"/>
    <mergeCell ref="HD62:HQ62"/>
    <mergeCell ref="GA61:GN61"/>
    <mergeCell ref="GO61:HC61"/>
    <mergeCell ref="HD61:HQ61"/>
    <mergeCell ref="HR61:IE61"/>
    <mergeCell ref="DG61:DU61"/>
    <mergeCell ref="DV61:EI61"/>
    <mergeCell ref="EJ61:EW61"/>
    <mergeCell ref="EX61:FL61"/>
    <mergeCell ref="B61:AX61"/>
    <mergeCell ref="AY61:BM61"/>
    <mergeCell ref="BN61:CB61"/>
    <mergeCell ref="CC61:CQ61"/>
    <mergeCell ref="CR61:DF61"/>
    <mergeCell ref="FM61:FZ61"/>
    <mergeCell ref="HR60:IE60"/>
    <mergeCell ref="DG60:DU60"/>
    <mergeCell ref="DV60:EI60"/>
    <mergeCell ref="EJ60:EW60"/>
    <mergeCell ref="EX60:FL60"/>
    <mergeCell ref="IF60:IT60"/>
    <mergeCell ref="IF59:IT59"/>
    <mergeCell ref="B60:AX60"/>
    <mergeCell ref="AY60:BM60"/>
    <mergeCell ref="BN60:CB60"/>
    <mergeCell ref="CC60:CQ60"/>
    <mergeCell ref="CR60:DF60"/>
    <mergeCell ref="FM60:FZ60"/>
    <mergeCell ref="GA60:GN60"/>
    <mergeCell ref="GO60:HC60"/>
    <mergeCell ref="HD60:HQ60"/>
    <mergeCell ref="GA59:GN59"/>
    <mergeCell ref="GO59:HC59"/>
    <mergeCell ref="HD59:HQ59"/>
    <mergeCell ref="HR59:IE59"/>
    <mergeCell ref="DG59:DU59"/>
    <mergeCell ref="DV59:EI59"/>
    <mergeCell ref="EJ59:EW59"/>
    <mergeCell ref="EX59:FL59"/>
    <mergeCell ref="B59:AX59"/>
    <mergeCell ref="AY59:BM59"/>
    <mergeCell ref="BN59:CB59"/>
    <mergeCell ref="CC59:CQ59"/>
    <mergeCell ref="CR59:DF59"/>
    <mergeCell ref="FM59:FZ59"/>
    <mergeCell ref="HR58:IE58"/>
    <mergeCell ref="DG58:DU58"/>
    <mergeCell ref="DV58:EI58"/>
    <mergeCell ref="EJ58:EW58"/>
    <mergeCell ref="EX58:FL58"/>
    <mergeCell ref="IF58:IT58"/>
    <mergeCell ref="IF57:IT57"/>
    <mergeCell ref="B58:AX58"/>
    <mergeCell ref="AY58:BM58"/>
    <mergeCell ref="BN58:CB58"/>
    <mergeCell ref="CC58:CQ58"/>
    <mergeCell ref="CR58:DF58"/>
    <mergeCell ref="FM58:FZ58"/>
    <mergeCell ref="GA58:GN58"/>
    <mergeCell ref="GO58:HC58"/>
    <mergeCell ref="HD58:HQ58"/>
    <mergeCell ref="GA57:GN57"/>
    <mergeCell ref="GO57:HC57"/>
    <mergeCell ref="HD57:HQ57"/>
    <mergeCell ref="HR57:IE57"/>
    <mergeCell ref="DG57:DU57"/>
    <mergeCell ref="DV57:EI57"/>
    <mergeCell ref="EJ57:EW57"/>
    <mergeCell ref="EX57:FL57"/>
    <mergeCell ref="B57:AX57"/>
    <mergeCell ref="AY57:BM57"/>
    <mergeCell ref="BN57:CB57"/>
    <mergeCell ref="CC57:CQ57"/>
    <mergeCell ref="CR57:DF57"/>
    <mergeCell ref="FM57:FZ57"/>
    <mergeCell ref="HR56:IE56"/>
    <mergeCell ref="DG56:DU56"/>
    <mergeCell ref="DV56:EI56"/>
    <mergeCell ref="EJ56:EW56"/>
    <mergeCell ref="EX56:FL56"/>
    <mergeCell ref="IF56:IT56"/>
    <mergeCell ref="IF55:IT55"/>
    <mergeCell ref="B56:AX56"/>
    <mergeCell ref="AY56:BM56"/>
    <mergeCell ref="BN56:CB56"/>
    <mergeCell ref="CC56:CQ56"/>
    <mergeCell ref="CR56:DF56"/>
    <mergeCell ref="FM56:FZ56"/>
    <mergeCell ref="GA56:GN56"/>
    <mergeCell ref="GO56:HC56"/>
    <mergeCell ref="HD56:HQ56"/>
    <mergeCell ref="GA55:GN55"/>
    <mergeCell ref="GO55:HC55"/>
    <mergeCell ref="HD55:HQ55"/>
    <mergeCell ref="HR55:IE55"/>
    <mergeCell ref="DG55:DU55"/>
    <mergeCell ref="DV55:EI55"/>
    <mergeCell ref="EJ55:EW55"/>
    <mergeCell ref="EX55:FL55"/>
    <mergeCell ref="B55:AX55"/>
    <mergeCell ref="AY55:BM55"/>
    <mergeCell ref="BN55:CB55"/>
    <mergeCell ref="CC55:CQ55"/>
    <mergeCell ref="CR55:DF55"/>
    <mergeCell ref="FM55:FZ55"/>
    <mergeCell ref="HR54:IE54"/>
    <mergeCell ref="DG54:DU54"/>
    <mergeCell ref="DV54:EI54"/>
    <mergeCell ref="EJ54:EW54"/>
    <mergeCell ref="EX54:FL54"/>
    <mergeCell ref="IF54:IT54"/>
    <mergeCell ref="IF53:IT53"/>
    <mergeCell ref="B54:AX54"/>
    <mergeCell ref="AY54:BM54"/>
    <mergeCell ref="BN54:CB54"/>
    <mergeCell ref="CC54:CQ54"/>
    <mergeCell ref="CR54:DF54"/>
    <mergeCell ref="FM54:FZ54"/>
    <mergeCell ref="GA54:GN54"/>
    <mergeCell ref="GO54:HC54"/>
    <mergeCell ref="HD54:HQ54"/>
    <mergeCell ref="GA53:GN53"/>
    <mergeCell ref="GO53:HC53"/>
    <mergeCell ref="HD53:HQ53"/>
    <mergeCell ref="HR53:IE53"/>
    <mergeCell ref="DG53:DU53"/>
    <mergeCell ref="DV53:EI53"/>
    <mergeCell ref="EJ53:EW53"/>
    <mergeCell ref="EX53:FL53"/>
    <mergeCell ref="B53:AX53"/>
    <mergeCell ref="AY53:BM53"/>
    <mergeCell ref="BN53:CB53"/>
    <mergeCell ref="CC53:CQ53"/>
    <mergeCell ref="CR53:DF53"/>
    <mergeCell ref="FM53:FZ53"/>
    <mergeCell ref="HR52:IE52"/>
    <mergeCell ref="DG52:DU52"/>
    <mergeCell ref="DV52:EI52"/>
    <mergeCell ref="EJ52:EW52"/>
    <mergeCell ref="EX52:FL52"/>
    <mergeCell ref="IF52:IT52"/>
    <mergeCell ref="IF51:IT51"/>
    <mergeCell ref="B52:AX52"/>
    <mergeCell ref="AY52:BM52"/>
    <mergeCell ref="BN52:CB52"/>
    <mergeCell ref="CC52:CQ52"/>
    <mergeCell ref="CR52:DF52"/>
    <mergeCell ref="FM52:FZ52"/>
    <mergeCell ref="GA52:GN52"/>
    <mergeCell ref="GO52:HC52"/>
    <mergeCell ref="HD52:HQ52"/>
    <mergeCell ref="GA51:GN51"/>
    <mergeCell ref="GO51:HC51"/>
    <mergeCell ref="HD51:HQ51"/>
    <mergeCell ref="HR51:IE51"/>
    <mergeCell ref="DG51:DU51"/>
    <mergeCell ref="DV51:EI51"/>
    <mergeCell ref="EJ51:EW51"/>
    <mergeCell ref="EX51:FL51"/>
    <mergeCell ref="B51:AX51"/>
    <mergeCell ref="AY51:BM51"/>
    <mergeCell ref="BN51:CB51"/>
    <mergeCell ref="CC51:CQ51"/>
    <mergeCell ref="CR51:DF51"/>
    <mergeCell ref="FM51:FZ51"/>
    <mergeCell ref="HR50:IE50"/>
    <mergeCell ref="DG50:DU50"/>
    <mergeCell ref="DV50:EI50"/>
    <mergeCell ref="EJ50:EW50"/>
    <mergeCell ref="EX50:FL50"/>
    <mergeCell ref="IF50:IT50"/>
    <mergeCell ref="IF49:IT49"/>
    <mergeCell ref="B50:AX50"/>
    <mergeCell ref="AY50:BM50"/>
    <mergeCell ref="BN50:CB50"/>
    <mergeCell ref="CC50:CQ50"/>
    <mergeCell ref="CR50:DF50"/>
    <mergeCell ref="FM50:FZ50"/>
    <mergeCell ref="GA50:GN50"/>
    <mergeCell ref="GO50:HC50"/>
    <mergeCell ref="HD50:HQ50"/>
    <mergeCell ref="GA49:GN49"/>
    <mergeCell ref="GO49:HC49"/>
    <mergeCell ref="HD49:HQ49"/>
    <mergeCell ref="HR49:IE49"/>
    <mergeCell ref="DG49:DU49"/>
    <mergeCell ref="DV49:EI49"/>
    <mergeCell ref="EJ49:EW49"/>
    <mergeCell ref="EX49:FL49"/>
    <mergeCell ref="B49:AX49"/>
    <mergeCell ref="AY49:BM49"/>
    <mergeCell ref="BN49:CB49"/>
    <mergeCell ref="CC49:CQ49"/>
    <mergeCell ref="CR49:DF49"/>
    <mergeCell ref="FM49:FZ49"/>
    <mergeCell ref="HR48:IE48"/>
    <mergeCell ref="DG48:DU48"/>
    <mergeCell ref="DV48:EI48"/>
    <mergeCell ref="EJ48:EW48"/>
    <mergeCell ref="EX48:FL48"/>
    <mergeCell ref="IF48:IT48"/>
    <mergeCell ref="IF47:IT47"/>
    <mergeCell ref="B48:AX48"/>
    <mergeCell ref="AY48:BM48"/>
    <mergeCell ref="BN48:CB48"/>
    <mergeCell ref="CC48:CQ48"/>
    <mergeCell ref="CR48:DF48"/>
    <mergeCell ref="FM48:FZ48"/>
    <mergeCell ref="GA48:GN48"/>
    <mergeCell ref="GO48:HC48"/>
    <mergeCell ref="HD48:HQ48"/>
    <mergeCell ref="GA47:GN47"/>
    <mergeCell ref="GO47:HC47"/>
    <mergeCell ref="HD47:HQ47"/>
    <mergeCell ref="HR47:IE47"/>
    <mergeCell ref="DG47:DU47"/>
    <mergeCell ref="DV47:EI47"/>
    <mergeCell ref="EJ47:EW47"/>
    <mergeCell ref="EX47:FL47"/>
    <mergeCell ref="B47:AX47"/>
    <mergeCell ref="AY47:BM47"/>
    <mergeCell ref="BN47:CB47"/>
    <mergeCell ref="CC47:CQ47"/>
    <mergeCell ref="CR47:DF47"/>
    <mergeCell ref="FM47:FZ47"/>
    <mergeCell ref="HR46:IE46"/>
    <mergeCell ref="DG46:DU46"/>
    <mergeCell ref="DV46:EI46"/>
    <mergeCell ref="EJ46:EW46"/>
    <mergeCell ref="EX46:FL46"/>
    <mergeCell ref="IF46:IT46"/>
    <mergeCell ref="IF45:IT45"/>
    <mergeCell ref="B46:AX46"/>
    <mergeCell ref="AY46:BM46"/>
    <mergeCell ref="BN46:CB46"/>
    <mergeCell ref="CC46:CQ46"/>
    <mergeCell ref="CR46:DF46"/>
    <mergeCell ref="FM46:FZ46"/>
    <mergeCell ref="GA46:GN46"/>
    <mergeCell ref="GO46:HC46"/>
    <mergeCell ref="HD46:HQ46"/>
    <mergeCell ref="GA45:GN45"/>
    <mergeCell ref="GO45:HC45"/>
    <mergeCell ref="HD45:HQ45"/>
    <mergeCell ref="HR45:IE45"/>
    <mergeCell ref="DG45:DU45"/>
    <mergeCell ref="DV45:EI45"/>
    <mergeCell ref="EJ45:EW45"/>
    <mergeCell ref="EX45:FL45"/>
    <mergeCell ref="B45:AX45"/>
    <mergeCell ref="AY45:BM45"/>
    <mergeCell ref="BN45:CB45"/>
    <mergeCell ref="CC45:CQ45"/>
    <mergeCell ref="CR45:DF45"/>
    <mergeCell ref="FM45:FZ45"/>
    <mergeCell ref="HR44:IE44"/>
    <mergeCell ref="DG44:DU44"/>
    <mergeCell ref="DV44:EI44"/>
    <mergeCell ref="EJ44:EW44"/>
    <mergeCell ref="EX44:FL44"/>
    <mergeCell ref="IF44:IT44"/>
    <mergeCell ref="IF43:IT43"/>
    <mergeCell ref="B44:AX44"/>
    <mergeCell ref="AY44:BM44"/>
    <mergeCell ref="BN44:CB44"/>
    <mergeCell ref="CC44:CQ44"/>
    <mergeCell ref="CR44:DF44"/>
    <mergeCell ref="FM44:FZ44"/>
    <mergeCell ref="GA44:GN44"/>
    <mergeCell ref="GO44:HC44"/>
    <mergeCell ref="HD44:HQ44"/>
    <mergeCell ref="GA43:GN43"/>
    <mergeCell ref="GO43:HC43"/>
    <mergeCell ref="HD43:HQ43"/>
    <mergeCell ref="HR43:IE43"/>
    <mergeCell ref="DG43:DU43"/>
    <mergeCell ref="DV43:EI43"/>
    <mergeCell ref="EJ43:EW43"/>
    <mergeCell ref="EX43:FL43"/>
    <mergeCell ref="B43:AX43"/>
    <mergeCell ref="AY43:BM43"/>
    <mergeCell ref="BN43:CB43"/>
    <mergeCell ref="CC43:CQ43"/>
    <mergeCell ref="CR43:DF43"/>
    <mergeCell ref="FM43:FZ43"/>
    <mergeCell ref="HR42:IE42"/>
    <mergeCell ref="DG42:DU42"/>
    <mergeCell ref="DV42:EI42"/>
    <mergeCell ref="EJ42:EW42"/>
    <mergeCell ref="EX42:FL42"/>
    <mergeCell ref="IF42:IT42"/>
    <mergeCell ref="IF41:IT41"/>
    <mergeCell ref="B42:AX42"/>
    <mergeCell ref="AY42:BM42"/>
    <mergeCell ref="BN42:CB42"/>
    <mergeCell ref="CC42:CQ42"/>
    <mergeCell ref="CR42:DF42"/>
    <mergeCell ref="FM42:FZ42"/>
    <mergeCell ref="GA42:GN42"/>
    <mergeCell ref="GO42:HC42"/>
    <mergeCell ref="HD42:HQ42"/>
    <mergeCell ref="GA41:GN41"/>
    <mergeCell ref="GO41:HC41"/>
    <mergeCell ref="HD41:HQ41"/>
    <mergeCell ref="HR41:IE41"/>
    <mergeCell ref="DG41:DU41"/>
    <mergeCell ref="DV41:EI41"/>
    <mergeCell ref="EJ41:EW41"/>
    <mergeCell ref="EX41:FL41"/>
    <mergeCell ref="B41:AX41"/>
    <mergeCell ref="AY41:BM41"/>
    <mergeCell ref="BN41:CB41"/>
    <mergeCell ref="CC41:CQ41"/>
    <mergeCell ref="CR41:DF41"/>
    <mergeCell ref="FM41:FZ41"/>
    <mergeCell ref="HR40:IE40"/>
    <mergeCell ref="DG40:DU40"/>
    <mergeCell ref="DV40:EI40"/>
    <mergeCell ref="EJ40:EW40"/>
    <mergeCell ref="EX40:FL40"/>
    <mergeCell ref="IF40:IT40"/>
    <mergeCell ref="IF39:IT39"/>
    <mergeCell ref="B40:AX40"/>
    <mergeCell ref="AY40:BM40"/>
    <mergeCell ref="BN40:CB40"/>
    <mergeCell ref="CC40:CQ40"/>
    <mergeCell ref="CR40:DF40"/>
    <mergeCell ref="FM40:FZ40"/>
    <mergeCell ref="GA40:GN40"/>
    <mergeCell ref="GO40:HC40"/>
    <mergeCell ref="HD40:HQ40"/>
    <mergeCell ref="GA39:GN39"/>
    <mergeCell ref="GO39:HC39"/>
    <mergeCell ref="HD39:HQ39"/>
    <mergeCell ref="HR39:IE39"/>
    <mergeCell ref="DG39:DU39"/>
    <mergeCell ref="DV39:EI39"/>
    <mergeCell ref="EJ39:EW39"/>
    <mergeCell ref="EX39:FL39"/>
    <mergeCell ref="B39:AX39"/>
    <mergeCell ref="AY39:BM39"/>
    <mergeCell ref="BN39:CB39"/>
    <mergeCell ref="CC39:CQ39"/>
    <mergeCell ref="CR39:DF39"/>
    <mergeCell ref="FM39:FZ39"/>
    <mergeCell ref="HR38:IE38"/>
    <mergeCell ref="DG38:DU38"/>
    <mergeCell ref="DV38:EI38"/>
    <mergeCell ref="EJ38:EW38"/>
    <mergeCell ref="EX38:FL38"/>
    <mergeCell ref="IF38:IT38"/>
    <mergeCell ref="IF37:IT37"/>
    <mergeCell ref="B38:AX38"/>
    <mergeCell ref="AY38:BM38"/>
    <mergeCell ref="BN38:CB38"/>
    <mergeCell ref="CC38:CQ38"/>
    <mergeCell ref="CR38:DF38"/>
    <mergeCell ref="FM38:FZ38"/>
    <mergeCell ref="GA38:GN38"/>
    <mergeCell ref="GO38:HC38"/>
    <mergeCell ref="HD38:HQ38"/>
    <mergeCell ref="GA37:GN37"/>
    <mergeCell ref="GO37:HC37"/>
    <mergeCell ref="HD37:HQ37"/>
    <mergeCell ref="HR37:IE37"/>
    <mergeCell ref="DG37:DU37"/>
    <mergeCell ref="DV37:EI37"/>
    <mergeCell ref="EJ37:EW37"/>
    <mergeCell ref="EX37:FL37"/>
    <mergeCell ref="B37:AX37"/>
    <mergeCell ref="AY37:BM37"/>
    <mergeCell ref="BN37:CB37"/>
    <mergeCell ref="CC37:CQ37"/>
    <mergeCell ref="CR37:DF37"/>
    <mergeCell ref="FM37:FZ37"/>
    <mergeCell ref="HR36:IE36"/>
    <mergeCell ref="DG36:DU36"/>
    <mergeCell ref="DV36:EI36"/>
    <mergeCell ref="EJ36:EW36"/>
    <mergeCell ref="EX36:FL36"/>
    <mergeCell ref="IF36:IT36"/>
    <mergeCell ref="IF35:IT35"/>
    <mergeCell ref="B36:AX36"/>
    <mergeCell ref="AY36:BM36"/>
    <mergeCell ref="BN36:CB36"/>
    <mergeCell ref="CC36:CQ36"/>
    <mergeCell ref="CR36:DF36"/>
    <mergeCell ref="FM36:FZ36"/>
    <mergeCell ref="GA36:GN36"/>
    <mergeCell ref="GO36:HC36"/>
    <mergeCell ref="HD36:HQ36"/>
    <mergeCell ref="GA35:GN35"/>
    <mergeCell ref="GO35:HC35"/>
    <mergeCell ref="HD35:HQ35"/>
    <mergeCell ref="HR35:IE35"/>
    <mergeCell ref="DG35:DU35"/>
    <mergeCell ref="DV35:EI35"/>
    <mergeCell ref="EJ35:EW35"/>
    <mergeCell ref="EX35:FL35"/>
    <mergeCell ref="B35:AX35"/>
    <mergeCell ref="AY35:BM35"/>
    <mergeCell ref="BN35:CB35"/>
    <mergeCell ref="CC35:CQ35"/>
    <mergeCell ref="CR35:DF35"/>
    <mergeCell ref="FM35:FZ35"/>
    <mergeCell ref="HR34:IE34"/>
    <mergeCell ref="DG34:DU34"/>
    <mergeCell ref="DV34:EI34"/>
    <mergeCell ref="EJ34:EW34"/>
    <mergeCell ref="EX34:FL34"/>
    <mergeCell ref="IF34:IT34"/>
    <mergeCell ref="IF33:IT33"/>
    <mergeCell ref="B34:AX34"/>
    <mergeCell ref="AY34:BM34"/>
    <mergeCell ref="BN34:CB34"/>
    <mergeCell ref="CC34:CQ34"/>
    <mergeCell ref="CR34:DF34"/>
    <mergeCell ref="FM34:FZ34"/>
    <mergeCell ref="GA34:GN34"/>
    <mergeCell ref="GO34:HC34"/>
    <mergeCell ref="HD34:HQ34"/>
    <mergeCell ref="GA33:GN33"/>
    <mergeCell ref="GO33:HC33"/>
    <mergeCell ref="HD33:HQ33"/>
    <mergeCell ref="HR33:IE33"/>
    <mergeCell ref="DG33:DU33"/>
    <mergeCell ref="DV33:EI33"/>
    <mergeCell ref="EJ33:EW33"/>
    <mergeCell ref="EX33:FL33"/>
    <mergeCell ref="B33:AX33"/>
    <mergeCell ref="AY33:BM33"/>
    <mergeCell ref="BN33:CB33"/>
    <mergeCell ref="CC33:CQ33"/>
    <mergeCell ref="CR33:DF33"/>
    <mergeCell ref="FM33:FZ33"/>
    <mergeCell ref="HR32:IE32"/>
    <mergeCell ref="DG32:DU32"/>
    <mergeCell ref="DV32:EI32"/>
    <mergeCell ref="EJ32:EW32"/>
    <mergeCell ref="EX32:FL32"/>
    <mergeCell ref="IF32:IT32"/>
    <mergeCell ref="IF31:IT31"/>
    <mergeCell ref="B32:AX32"/>
    <mergeCell ref="AY32:BM32"/>
    <mergeCell ref="BN32:CB32"/>
    <mergeCell ref="CC32:CQ32"/>
    <mergeCell ref="CR32:DF32"/>
    <mergeCell ref="FM32:FZ32"/>
    <mergeCell ref="GA32:GN32"/>
    <mergeCell ref="GO32:HC32"/>
    <mergeCell ref="HD32:HQ32"/>
    <mergeCell ref="GA31:GN31"/>
    <mergeCell ref="GO31:HC31"/>
    <mergeCell ref="HD31:HQ31"/>
    <mergeCell ref="HR31:IE31"/>
    <mergeCell ref="DG31:DU31"/>
    <mergeCell ref="DV31:EI31"/>
    <mergeCell ref="EJ31:EW31"/>
    <mergeCell ref="EX31:FL31"/>
    <mergeCell ref="B31:AX31"/>
    <mergeCell ref="AY31:BM31"/>
    <mergeCell ref="BN31:CB31"/>
    <mergeCell ref="CC31:CQ31"/>
    <mergeCell ref="CR31:DF31"/>
    <mergeCell ref="FM31:FZ31"/>
    <mergeCell ref="HR30:IE30"/>
    <mergeCell ref="DG30:DU30"/>
    <mergeCell ref="DV30:EI30"/>
    <mergeCell ref="EJ30:EW30"/>
    <mergeCell ref="EX30:FL30"/>
    <mergeCell ref="IF30:IT30"/>
    <mergeCell ref="IF29:IT29"/>
    <mergeCell ref="B30:AX30"/>
    <mergeCell ref="AY30:BM30"/>
    <mergeCell ref="BN30:CB30"/>
    <mergeCell ref="CC30:CQ30"/>
    <mergeCell ref="CR30:DF30"/>
    <mergeCell ref="FM30:FZ30"/>
    <mergeCell ref="GA30:GN30"/>
    <mergeCell ref="GO30:HC30"/>
    <mergeCell ref="HD30:HQ30"/>
    <mergeCell ref="GA29:GN29"/>
    <mergeCell ref="GO29:HC29"/>
    <mergeCell ref="HD29:HQ29"/>
    <mergeCell ref="HR29:IE29"/>
    <mergeCell ref="DG29:DU29"/>
    <mergeCell ref="DV29:EI29"/>
    <mergeCell ref="EJ29:EW29"/>
    <mergeCell ref="EX29:FL29"/>
    <mergeCell ref="B29:AX29"/>
    <mergeCell ref="AY29:BM29"/>
    <mergeCell ref="BN29:CB29"/>
    <mergeCell ref="CC29:CQ29"/>
    <mergeCell ref="CR29:DF29"/>
    <mergeCell ref="FM29:FZ29"/>
    <mergeCell ref="HR28:IE28"/>
    <mergeCell ref="DG28:DU28"/>
    <mergeCell ref="DV28:EI28"/>
    <mergeCell ref="EJ28:EW28"/>
    <mergeCell ref="EX28:FL28"/>
    <mergeCell ref="IF28:IT28"/>
    <mergeCell ref="IF27:IT27"/>
    <mergeCell ref="B28:AX28"/>
    <mergeCell ref="AY28:BM28"/>
    <mergeCell ref="BN28:CB28"/>
    <mergeCell ref="CC28:CQ28"/>
    <mergeCell ref="CR28:DF28"/>
    <mergeCell ref="FM28:FZ28"/>
    <mergeCell ref="GA28:GN28"/>
    <mergeCell ref="GO28:HC28"/>
    <mergeCell ref="HD28:HQ28"/>
    <mergeCell ref="GA27:GN27"/>
    <mergeCell ref="GO27:HC27"/>
    <mergeCell ref="HD27:HQ27"/>
    <mergeCell ref="HR27:IE27"/>
    <mergeCell ref="DG27:DU27"/>
    <mergeCell ref="DV27:EI27"/>
    <mergeCell ref="EJ27:EW27"/>
    <mergeCell ref="EX27:FL27"/>
    <mergeCell ref="B27:AX27"/>
    <mergeCell ref="AY27:BM27"/>
    <mergeCell ref="BN27:CB27"/>
    <mergeCell ref="CC27:CQ27"/>
    <mergeCell ref="CR27:DF27"/>
    <mergeCell ref="FM27:FZ27"/>
    <mergeCell ref="HR26:IE26"/>
    <mergeCell ref="DG26:DU26"/>
    <mergeCell ref="DV26:EI26"/>
    <mergeCell ref="EJ26:EW26"/>
    <mergeCell ref="EX26:FL26"/>
    <mergeCell ref="IF26:IT26"/>
    <mergeCell ref="IF25:IT25"/>
    <mergeCell ref="B26:AX26"/>
    <mergeCell ref="AY26:BM26"/>
    <mergeCell ref="BN26:CB26"/>
    <mergeCell ref="CC26:CQ26"/>
    <mergeCell ref="CR26:DF26"/>
    <mergeCell ref="FM26:FZ26"/>
    <mergeCell ref="GA26:GN26"/>
    <mergeCell ref="GO26:HC26"/>
    <mergeCell ref="HD26:HQ26"/>
    <mergeCell ref="GA25:GN25"/>
    <mergeCell ref="GO25:HC25"/>
    <mergeCell ref="HD25:HQ25"/>
    <mergeCell ref="HR25:IE25"/>
    <mergeCell ref="DG25:DU25"/>
    <mergeCell ref="DV25:EI25"/>
    <mergeCell ref="EJ25:EW25"/>
    <mergeCell ref="EX25:FL25"/>
    <mergeCell ref="B25:AX25"/>
    <mergeCell ref="AY25:BM25"/>
    <mergeCell ref="BN25:CB25"/>
    <mergeCell ref="CC25:CQ25"/>
    <mergeCell ref="CR25:DF25"/>
    <mergeCell ref="FM25:FZ25"/>
    <mergeCell ref="HR24:IE24"/>
    <mergeCell ref="DG24:DU24"/>
    <mergeCell ref="DV24:EI24"/>
    <mergeCell ref="EJ24:EW24"/>
    <mergeCell ref="EX24:FL24"/>
    <mergeCell ref="IF24:IT24"/>
    <mergeCell ref="IF23:IT23"/>
    <mergeCell ref="B24:AX24"/>
    <mergeCell ref="AY24:BM24"/>
    <mergeCell ref="BN24:CB24"/>
    <mergeCell ref="CC24:CQ24"/>
    <mergeCell ref="CR24:DF24"/>
    <mergeCell ref="FM24:FZ24"/>
    <mergeCell ref="GA24:GN24"/>
    <mergeCell ref="GO24:HC24"/>
    <mergeCell ref="HD24:HQ24"/>
    <mergeCell ref="GA23:GN23"/>
    <mergeCell ref="GO23:HC23"/>
    <mergeCell ref="HD23:HQ23"/>
    <mergeCell ref="HR23:IE23"/>
    <mergeCell ref="DG23:DU23"/>
    <mergeCell ref="DV23:EI23"/>
    <mergeCell ref="EJ23:EW23"/>
    <mergeCell ref="EX23:FL23"/>
    <mergeCell ref="B23:AX23"/>
    <mergeCell ref="AY23:BM23"/>
    <mergeCell ref="BN23:CB23"/>
    <mergeCell ref="CC23:CQ23"/>
    <mergeCell ref="CR23:DF23"/>
    <mergeCell ref="FM23:FZ23"/>
    <mergeCell ref="HR22:IE22"/>
    <mergeCell ref="DG22:DU22"/>
    <mergeCell ref="DV22:EI22"/>
    <mergeCell ref="EJ22:EW22"/>
    <mergeCell ref="EX22:FL22"/>
    <mergeCell ref="IF22:IT22"/>
    <mergeCell ref="IF21:IT21"/>
    <mergeCell ref="B22:AX22"/>
    <mergeCell ref="AY22:BM22"/>
    <mergeCell ref="BN22:CB22"/>
    <mergeCell ref="CC22:CQ22"/>
    <mergeCell ref="CR22:DF22"/>
    <mergeCell ref="FM22:FZ22"/>
    <mergeCell ref="GA22:GN22"/>
    <mergeCell ref="GO22:HC22"/>
    <mergeCell ref="HD22:HQ22"/>
    <mergeCell ref="GA21:GN21"/>
    <mergeCell ref="GO21:HC21"/>
    <mergeCell ref="HD21:HQ21"/>
    <mergeCell ref="HR21:IE21"/>
    <mergeCell ref="DG21:DU21"/>
    <mergeCell ref="DV21:EI21"/>
    <mergeCell ref="EJ21:EW21"/>
    <mergeCell ref="EX21:FL21"/>
    <mergeCell ref="B21:AX21"/>
    <mergeCell ref="AY21:BM21"/>
    <mergeCell ref="BN21:CB21"/>
    <mergeCell ref="CC21:CQ21"/>
    <mergeCell ref="CR21:DF21"/>
    <mergeCell ref="FM21:FZ21"/>
    <mergeCell ref="HR20:IE20"/>
    <mergeCell ref="DG20:DU20"/>
    <mergeCell ref="DV20:EI20"/>
    <mergeCell ref="EJ20:EW20"/>
    <mergeCell ref="EX20:FL20"/>
    <mergeCell ref="IF20:IT20"/>
    <mergeCell ref="IF19:IT19"/>
    <mergeCell ref="B20:AX20"/>
    <mergeCell ref="AY20:BM20"/>
    <mergeCell ref="BN20:CB20"/>
    <mergeCell ref="CC20:CQ20"/>
    <mergeCell ref="CR20:DF20"/>
    <mergeCell ref="FM20:FZ20"/>
    <mergeCell ref="GA20:GN20"/>
    <mergeCell ref="GO20:HC20"/>
    <mergeCell ref="HD20:HQ20"/>
    <mergeCell ref="GA19:GN19"/>
    <mergeCell ref="GO19:HC19"/>
    <mergeCell ref="HD19:HQ19"/>
    <mergeCell ref="HR19:IE19"/>
    <mergeCell ref="DG19:DU19"/>
    <mergeCell ref="DV19:EI19"/>
    <mergeCell ref="EJ19:EW19"/>
    <mergeCell ref="EX19:FL19"/>
    <mergeCell ref="B19:AX19"/>
    <mergeCell ref="AY19:BM19"/>
    <mergeCell ref="BN19:CB19"/>
    <mergeCell ref="CC19:CQ19"/>
    <mergeCell ref="CR19:DF19"/>
    <mergeCell ref="FM19:FZ19"/>
    <mergeCell ref="HR18:IE18"/>
    <mergeCell ref="DG18:DU18"/>
    <mergeCell ref="DV18:EI18"/>
    <mergeCell ref="EJ18:EW18"/>
    <mergeCell ref="EX18:FL18"/>
    <mergeCell ref="IF18:IT18"/>
    <mergeCell ref="IF17:IT17"/>
    <mergeCell ref="B18:AX18"/>
    <mergeCell ref="AY18:BM18"/>
    <mergeCell ref="BN18:CB18"/>
    <mergeCell ref="CC18:CQ18"/>
    <mergeCell ref="CR18:DF18"/>
    <mergeCell ref="FM18:FZ18"/>
    <mergeCell ref="GA18:GN18"/>
    <mergeCell ref="GO18:HC18"/>
    <mergeCell ref="HD18:HQ18"/>
    <mergeCell ref="GA17:GN17"/>
    <mergeCell ref="GO17:HC17"/>
    <mergeCell ref="HD17:HQ17"/>
    <mergeCell ref="HR17:IE17"/>
    <mergeCell ref="DG17:DU17"/>
    <mergeCell ref="DV17:EI17"/>
    <mergeCell ref="EJ17:EW17"/>
    <mergeCell ref="EX17:FL17"/>
    <mergeCell ref="B17:AX17"/>
    <mergeCell ref="AY17:BM17"/>
    <mergeCell ref="BN17:CB17"/>
    <mergeCell ref="CC17:CQ17"/>
    <mergeCell ref="CR17:DF17"/>
    <mergeCell ref="FM17:FZ17"/>
    <mergeCell ref="HR16:IE16"/>
    <mergeCell ref="DG16:DU16"/>
    <mergeCell ref="DV16:EI16"/>
    <mergeCell ref="EJ16:EW16"/>
    <mergeCell ref="EX16:FL16"/>
    <mergeCell ref="IF16:IT16"/>
    <mergeCell ref="IF15:IT15"/>
    <mergeCell ref="B16:AX16"/>
    <mergeCell ref="AY16:BM16"/>
    <mergeCell ref="BN16:CB16"/>
    <mergeCell ref="CC16:CQ16"/>
    <mergeCell ref="CR16:DF16"/>
    <mergeCell ref="FM16:FZ16"/>
    <mergeCell ref="GA16:GN16"/>
    <mergeCell ref="GO16:HC16"/>
    <mergeCell ref="HD16:HQ16"/>
    <mergeCell ref="GA15:GN15"/>
    <mergeCell ref="GO15:HC15"/>
    <mergeCell ref="HD15:HQ15"/>
    <mergeCell ref="HR15:IE15"/>
    <mergeCell ref="DG15:DU15"/>
    <mergeCell ref="DV15:EI15"/>
    <mergeCell ref="EJ15:EW15"/>
    <mergeCell ref="EX15:FL15"/>
    <mergeCell ref="B15:AX15"/>
    <mergeCell ref="AY15:BM15"/>
    <mergeCell ref="BN15:CB15"/>
    <mergeCell ref="CC15:CQ15"/>
    <mergeCell ref="CR15:DF15"/>
    <mergeCell ref="FM15:FZ15"/>
    <mergeCell ref="HR14:IE14"/>
    <mergeCell ref="DG14:DU14"/>
    <mergeCell ref="DV14:EI14"/>
    <mergeCell ref="EJ14:EW14"/>
    <mergeCell ref="EX14:FL14"/>
    <mergeCell ref="IF14:IT14"/>
    <mergeCell ref="IF13:IT13"/>
    <mergeCell ref="B14:AX14"/>
    <mergeCell ref="AY14:BM14"/>
    <mergeCell ref="BN14:CB14"/>
    <mergeCell ref="CC14:CQ14"/>
    <mergeCell ref="CR14:DF14"/>
    <mergeCell ref="FM14:FZ14"/>
    <mergeCell ref="GA14:GN14"/>
    <mergeCell ref="GO14:HC14"/>
    <mergeCell ref="HD14:HQ14"/>
    <mergeCell ref="GA13:GN13"/>
    <mergeCell ref="GO13:HC13"/>
    <mergeCell ref="HD13:HQ13"/>
    <mergeCell ref="HR13:IE13"/>
    <mergeCell ref="DG13:DU13"/>
    <mergeCell ref="DV13:EI13"/>
    <mergeCell ref="EJ13:EW13"/>
    <mergeCell ref="EX13:FL13"/>
    <mergeCell ref="B13:AX13"/>
    <mergeCell ref="AY13:BM13"/>
    <mergeCell ref="BN13:CB13"/>
    <mergeCell ref="CC13:CQ13"/>
    <mergeCell ref="CR13:DF13"/>
    <mergeCell ref="FM13:FZ13"/>
    <mergeCell ref="HR12:IE12"/>
    <mergeCell ref="DG12:DU12"/>
    <mergeCell ref="DV12:EI12"/>
    <mergeCell ref="EJ12:EW12"/>
    <mergeCell ref="EX12:FL12"/>
    <mergeCell ref="IF12:IT12"/>
    <mergeCell ref="IF11:IT11"/>
    <mergeCell ref="B12:AX12"/>
    <mergeCell ref="AY12:BM12"/>
    <mergeCell ref="BN12:CB12"/>
    <mergeCell ref="CC12:CQ12"/>
    <mergeCell ref="CR12:DF12"/>
    <mergeCell ref="FM12:FZ12"/>
    <mergeCell ref="GA12:GN12"/>
    <mergeCell ref="GO12:HC12"/>
    <mergeCell ref="HD12:HQ12"/>
    <mergeCell ref="GA11:GN11"/>
    <mergeCell ref="GO11:HC11"/>
    <mergeCell ref="HD11:HQ11"/>
    <mergeCell ref="HR11:IE11"/>
    <mergeCell ref="DG11:DU11"/>
    <mergeCell ref="DV11:EI11"/>
    <mergeCell ref="EJ11:EW11"/>
    <mergeCell ref="EX11:FL11"/>
    <mergeCell ref="B11:AX11"/>
    <mergeCell ref="AY11:BM11"/>
    <mergeCell ref="BN11:CB11"/>
    <mergeCell ref="CC11:CQ11"/>
    <mergeCell ref="CR11:DF11"/>
    <mergeCell ref="FM11:FZ11"/>
    <mergeCell ref="HR10:IE10"/>
    <mergeCell ref="DG10:DU10"/>
    <mergeCell ref="DV10:EI10"/>
    <mergeCell ref="EJ10:EW10"/>
    <mergeCell ref="EX10:FL10"/>
    <mergeCell ref="IF10:IT10"/>
    <mergeCell ref="IF9:IT9"/>
    <mergeCell ref="B10:AX10"/>
    <mergeCell ref="AY10:BM10"/>
    <mergeCell ref="BN10:CB10"/>
    <mergeCell ref="CC10:CQ10"/>
    <mergeCell ref="CR10:DF10"/>
    <mergeCell ref="FM10:FZ10"/>
    <mergeCell ref="GA10:GN10"/>
    <mergeCell ref="GO10:HC10"/>
    <mergeCell ref="HD10:HQ10"/>
    <mergeCell ref="GA9:GN9"/>
    <mergeCell ref="GO9:HC9"/>
    <mergeCell ref="HD9:HQ9"/>
    <mergeCell ref="HR9:IE9"/>
    <mergeCell ref="DG9:DU9"/>
    <mergeCell ref="DV9:EI9"/>
    <mergeCell ref="EJ9:EW9"/>
    <mergeCell ref="EX9:FL9"/>
    <mergeCell ref="B9:AX9"/>
    <mergeCell ref="AY9:BM9"/>
    <mergeCell ref="BN9:CB9"/>
    <mergeCell ref="CC9:CQ9"/>
    <mergeCell ref="CR9:DF9"/>
    <mergeCell ref="FM9:FZ9"/>
    <mergeCell ref="HR8:IE8"/>
    <mergeCell ref="DG8:DU8"/>
    <mergeCell ref="DV8:EI8"/>
    <mergeCell ref="EJ8:EW8"/>
    <mergeCell ref="EX8:FL8"/>
    <mergeCell ref="IF8:IT8"/>
    <mergeCell ref="IF7:IT7"/>
    <mergeCell ref="B8:AX8"/>
    <mergeCell ref="AY8:BM8"/>
    <mergeCell ref="BN8:CB8"/>
    <mergeCell ref="CC8:CQ8"/>
    <mergeCell ref="CR8:DF8"/>
    <mergeCell ref="FM8:FZ8"/>
    <mergeCell ref="GA8:GN8"/>
    <mergeCell ref="GO8:HC8"/>
    <mergeCell ref="HD8:HQ8"/>
    <mergeCell ref="GA7:GN7"/>
    <mergeCell ref="GO7:HC7"/>
    <mergeCell ref="HD7:HQ7"/>
    <mergeCell ref="HR7:IE7"/>
    <mergeCell ref="DG7:DU7"/>
    <mergeCell ref="DV7:EI7"/>
    <mergeCell ref="EJ7:EW7"/>
    <mergeCell ref="EX7:FL7"/>
    <mergeCell ref="B7:AX7"/>
    <mergeCell ref="AY7:BM7"/>
    <mergeCell ref="BN7:CB7"/>
    <mergeCell ref="CC7:CQ7"/>
    <mergeCell ref="CR7:DF7"/>
    <mergeCell ref="FM7:FZ7"/>
    <mergeCell ref="HR6:IE6"/>
    <mergeCell ref="DG6:DU6"/>
    <mergeCell ref="DV6:EI6"/>
    <mergeCell ref="EJ6:EW6"/>
    <mergeCell ref="EX6:FL6"/>
    <mergeCell ref="IF6:IT6"/>
    <mergeCell ref="IF5:IT5"/>
    <mergeCell ref="B6:AX6"/>
    <mergeCell ref="AY6:BM6"/>
    <mergeCell ref="BN6:CB6"/>
    <mergeCell ref="CC6:CQ6"/>
    <mergeCell ref="CR6:DF6"/>
    <mergeCell ref="FM6:FZ6"/>
    <mergeCell ref="GA6:GN6"/>
    <mergeCell ref="GO6:HC6"/>
    <mergeCell ref="HD6:HQ6"/>
    <mergeCell ref="GA5:GN5"/>
    <mergeCell ref="GO5:HC5"/>
    <mergeCell ref="HD5:HQ5"/>
    <mergeCell ref="HR5:IE5"/>
    <mergeCell ref="DG5:DU5"/>
    <mergeCell ref="DV5:EI5"/>
    <mergeCell ref="EJ5:EW5"/>
    <mergeCell ref="EX5:FL5"/>
    <mergeCell ref="B5:AX5"/>
    <mergeCell ref="AY5:BM5"/>
    <mergeCell ref="BN5:CB5"/>
    <mergeCell ref="CC5:CQ5"/>
    <mergeCell ref="CR5:DF5"/>
    <mergeCell ref="FM5:FZ5"/>
    <mergeCell ref="FM4:FZ4"/>
    <mergeCell ref="GA4:GN4"/>
    <mergeCell ref="HD4:HQ4"/>
    <mergeCell ref="DG1:EW1"/>
    <mergeCell ref="DG3:DU4"/>
    <mergeCell ref="IF3:IT4"/>
    <mergeCell ref="CR3:DF4"/>
    <mergeCell ref="CR1:DF1"/>
    <mergeCell ref="HR4:IE4"/>
    <mergeCell ref="EX3:FL4"/>
    <mergeCell ref="FM3:GN3"/>
    <mergeCell ref="DV3:EW3"/>
    <mergeCell ref="GO3:HC4"/>
    <mergeCell ref="HD3:IE3"/>
    <mergeCell ref="DV4:EI4"/>
    <mergeCell ref="EJ4:EW4"/>
    <mergeCell ref="A3:AX4"/>
    <mergeCell ref="AY3:BM4"/>
    <mergeCell ref="A1:BM1"/>
    <mergeCell ref="BN3:CB4"/>
    <mergeCell ref="BN1:CB1"/>
    <mergeCell ref="CC3:CQ4"/>
    <mergeCell ref="CC1:CQ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17" sqref="D17"/>
    </sheetView>
  </sheetViews>
  <sheetFormatPr defaultRowHeight="12.75"/>
  <cols>
    <col min="4" max="4" width="13.5703125" bestFit="1" customWidth="1"/>
  </cols>
  <sheetData>
    <row r="1" spans="1:4">
      <c r="A1" s="29" t="s">
        <v>168</v>
      </c>
      <c r="B1" s="30" t="s">
        <v>169</v>
      </c>
      <c r="C1" s="30" t="s">
        <v>170</v>
      </c>
      <c r="D1" s="30" t="s">
        <v>171</v>
      </c>
    </row>
    <row r="2" spans="1:4">
      <c r="A2" s="30" t="s">
        <v>172</v>
      </c>
      <c r="C2">
        <v>2</v>
      </c>
      <c r="D2">
        <v>287175.78000000003</v>
      </c>
    </row>
    <row r="3" spans="1:4">
      <c r="A3" s="30" t="s">
        <v>173</v>
      </c>
      <c r="D3">
        <v>287175.78000000003</v>
      </c>
    </row>
    <row r="5" spans="1:4">
      <c r="A5" s="30" t="s">
        <v>174</v>
      </c>
      <c r="B5">
        <v>411</v>
      </c>
      <c r="C5">
        <v>4</v>
      </c>
      <c r="D5">
        <v>16654.11</v>
      </c>
    </row>
    <row r="6" spans="1:4">
      <c r="A6" s="30" t="s">
        <v>175</v>
      </c>
      <c r="B6">
        <v>411</v>
      </c>
      <c r="C6">
        <v>4</v>
      </c>
      <c r="D6">
        <v>1150</v>
      </c>
    </row>
    <row r="7" spans="1:4">
      <c r="A7" s="30" t="s">
        <v>176</v>
      </c>
      <c r="B7">
        <v>411</v>
      </c>
      <c r="C7">
        <v>4</v>
      </c>
      <c r="D7">
        <v>12268.89</v>
      </c>
    </row>
    <row r="8" spans="1:4">
      <c r="A8" s="30" t="s">
        <v>177</v>
      </c>
      <c r="B8">
        <v>411</v>
      </c>
      <c r="C8">
        <v>4</v>
      </c>
      <c r="D8">
        <v>16654.11</v>
      </c>
    </row>
    <row r="9" spans="1:4">
      <c r="A9" s="30" t="s">
        <v>172</v>
      </c>
      <c r="B9">
        <v>411</v>
      </c>
      <c r="C9">
        <v>4</v>
      </c>
      <c r="D9">
        <v>935035.18</v>
      </c>
    </row>
    <row r="10" spans="1:4">
      <c r="A10" s="30" t="s">
        <v>178</v>
      </c>
      <c r="D10" s="28">
        <f>SUM(D5:D9)</f>
        <v>981762.29</v>
      </c>
    </row>
    <row r="12" spans="1:4">
      <c r="A12">
        <v>211</v>
      </c>
      <c r="B12">
        <v>412</v>
      </c>
      <c r="D12">
        <v>241779.57</v>
      </c>
    </row>
    <row r="13" spans="1:4">
      <c r="A13">
        <v>213</v>
      </c>
      <c r="B13">
        <v>412</v>
      </c>
      <c r="D13">
        <v>58676.84</v>
      </c>
    </row>
    <row r="14" spans="1:4">
      <c r="A14" s="30" t="s">
        <v>178</v>
      </c>
      <c r="D14">
        <f>SUM(D12:D13)</f>
        <v>300456.41000000003</v>
      </c>
    </row>
    <row r="16" spans="1:4">
      <c r="A16" s="30" t="s">
        <v>179</v>
      </c>
      <c r="D16">
        <f>D3+D10+D14</f>
        <v>1569394.48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ФХД (стр.1)</vt:lpstr>
      <vt:lpstr>ФХД (стр.2-3)</vt:lpstr>
      <vt:lpstr>ФХД (стр.4-5)</vt:lpstr>
      <vt:lpstr>Лист1</vt:lpstr>
      <vt:lpstr>'ФХД (стр.1)'!IS_DOCUMENT</vt:lpstr>
      <vt:lpstr>'ФХД (стр.2-3)'!IS_DOCUMENT</vt:lpstr>
      <vt:lpstr>'ФХД (стр.4-5)'!IS_DOCUMENT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УМКА</dc:creator>
  <dc:description>POI HSSF rep:2.37.0.149</dc:description>
  <cp:lastModifiedBy>УМКА</cp:lastModifiedBy>
  <dcterms:created xsi:type="dcterms:W3CDTF">2015-12-25T12:27:41Z</dcterms:created>
  <dcterms:modified xsi:type="dcterms:W3CDTF">2016-01-13T08:57:22Z</dcterms:modified>
</cp:coreProperties>
</file>